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Índice" sheetId="2" r:id="rId1"/>
    <sheet name="Presentación" sheetId="13" r:id="rId2"/>
    <sheet name="Informantes" sheetId="14" r:id="rId3"/>
    <sheet name="Participantes" sheetId="15" r:id="rId4"/>
    <sheet name="CNGE_2023_M1_Secc10" sheetId="1" r:id="rId5"/>
    <sheet name="Complemento" sheetId="16" r:id="rId6"/>
    <sheet name="Anexo" sheetId="6" r:id="rId7"/>
    <sheet name="Glosario" sheetId="7" r:id="rId8"/>
  </sheets>
  <definedNames>
    <definedName name="_xlnm.Print_Area" localSheetId="6">Anexo!$A$1:$AE$167</definedName>
    <definedName name="_xlnm.Print_Area" localSheetId="4">CNGE_2023_M1_Secc10!$A$1:$AE$122</definedName>
    <definedName name="_xlnm.Print_Area" localSheetId="5">Complemento!$A$1:$BF$601</definedName>
    <definedName name="_xlnm.Print_Area" localSheetId="7">Glosario!$A$1:$AE$37</definedName>
    <definedName name="_xlnm.Print_Area" localSheetId="0">Índice!$A$1:$AE$29</definedName>
    <definedName name="_xlnm.Print_Area" localSheetId="2">Informantes!$A$1:$AE$58</definedName>
    <definedName name="_xlnm.Print_Area" localSheetId="3">Participantes!$A$1:$BF$67</definedName>
    <definedName name="_xlnm.Print_Area" localSheetId="1">Presentación!$A$1:$AE$136</definedName>
    <definedName name="ENT">Presentación!$CJ$1:$DO$576</definedName>
    <definedName name="FOL">Presentación!$BB$1:$CG$576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18" i="1" l="1"/>
  <c r="AM113" i="1" l="1"/>
  <c r="B598" i="16" l="1"/>
  <c r="BE22" i="16"/>
  <c r="BE609" i="16" s="1"/>
  <c r="BD22" i="16"/>
  <c r="BD609" i="16" s="1"/>
  <c r="BC22" i="16"/>
  <c r="BC609" i="16" s="1"/>
  <c r="BB22" i="16"/>
  <c r="BB609" i="16" s="1"/>
  <c r="BA22" i="16"/>
  <c r="BA609" i="16" s="1"/>
  <c r="AZ22" i="16"/>
  <c r="AZ609" i="16" s="1"/>
  <c r="AY22" i="16"/>
  <c r="AY609" i="16" s="1"/>
  <c r="AX22" i="16"/>
  <c r="AX609" i="16" s="1"/>
  <c r="AW22" i="16"/>
  <c r="AW609" i="16" s="1"/>
  <c r="AV22" i="16"/>
  <c r="AV609" i="16" s="1"/>
  <c r="AU22" i="16"/>
  <c r="AU609" i="16" s="1"/>
  <c r="AT22" i="16"/>
  <c r="AT609" i="16" s="1"/>
  <c r="AS22" i="16"/>
  <c r="AS609" i="16" s="1"/>
  <c r="AR22" i="16"/>
  <c r="AR609" i="16" s="1"/>
  <c r="AQ22" i="16"/>
  <c r="AQ609" i="16" s="1"/>
  <c r="AP22" i="16"/>
  <c r="AP609" i="16" s="1"/>
  <c r="AO22" i="16"/>
  <c r="AO609" i="16" s="1"/>
  <c r="AN22" i="16"/>
  <c r="AN609" i="16" s="1"/>
  <c r="AM22" i="16"/>
  <c r="AM609" i="16" s="1"/>
  <c r="AL22" i="16"/>
  <c r="AL609" i="16" s="1"/>
  <c r="AK22" i="16"/>
  <c r="AK609" i="16" s="1"/>
  <c r="AJ22" i="16"/>
  <c r="AJ609" i="16" s="1"/>
  <c r="AI22" i="16"/>
  <c r="AI609" i="16" s="1"/>
  <c r="AH22" i="16"/>
  <c r="AH609" i="16" s="1"/>
  <c r="AG22" i="16"/>
  <c r="AG609" i="16" s="1"/>
  <c r="AF22" i="16"/>
  <c r="AF609" i="16" s="1"/>
  <c r="AE22" i="16"/>
  <c r="AE609" i="16" s="1"/>
  <c r="AD22" i="16"/>
  <c r="AD609" i="16" s="1"/>
  <c r="AC22" i="16"/>
  <c r="AC609" i="16" s="1"/>
  <c r="AB22" i="16"/>
  <c r="AB609" i="16" s="1"/>
  <c r="AA22" i="16"/>
  <c r="AA609" i="16" s="1"/>
  <c r="Z22" i="16"/>
  <c r="Z609" i="16" s="1"/>
  <c r="Y22" i="16"/>
  <c r="Y609" i="16" s="1"/>
  <c r="X22" i="16"/>
  <c r="X609" i="16" s="1"/>
  <c r="W22" i="16"/>
  <c r="W609" i="16" s="1"/>
  <c r="V22" i="16"/>
  <c r="V609" i="16" s="1"/>
  <c r="U22" i="16"/>
  <c r="U609" i="16" s="1"/>
  <c r="T22" i="16"/>
  <c r="T609" i="16" s="1"/>
  <c r="S22" i="16"/>
  <c r="S609" i="16" s="1"/>
  <c r="R22" i="16"/>
  <c r="R609" i="16" s="1"/>
  <c r="Q22" i="16"/>
  <c r="Q609" i="16" s="1"/>
  <c r="P22" i="16"/>
  <c r="P609" i="16" s="1"/>
  <c r="O22" i="16"/>
  <c r="O609" i="16" s="1"/>
  <c r="N22" i="16"/>
  <c r="N609" i="16" s="1"/>
  <c r="M22" i="16"/>
  <c r="M609" i="16" s="1"/>
  <c r="L22" i="16"/>
  <c r="L609" i="16" s="1"/>
  <c r="BE611" i="16"/>
  <c r="BE610" i="16"/>
  <c r="BD611" i="16"/>
  <c r="BC611" i="16"/>
  <c r="BB611" i="16"/>
  <c r="BA611" i="16"/>
  <c r="AZ611" i="16"/>
  <c r="AY611" i="16"/>
  <c r="AX611" i="16"/>
  <c r="AW611" i="16"/>
  <c r="AV611" i="16"/>
  <c r="AU611" i="16"/>
  <c r="AT611" i="16"/>
  <c r="AS611" i="16"/>
  <c r="AR611" i="16"/>
  <c r="AQ611" i="16"/>
  <c r="AP611" i="16"/>
  <c r="AO611" i="16"/>
  <c r="AN611" i="16"/>
  <c r="AM611" i="16"/>
  <c r="AL611" i="16"/>
  <c r="AK611" i="16"/>
  <c r="AJ611" i="16"/>
  <c r="AI611" i="16"/>
  <c r="AH611" i="16"/>
  <c r="AG611" i="16"/>
  <c r="AF611" i="16"/>
  <c r="AE611" i="16"/>
  <c r="AD611" i="16"/>
  <c r="AC611" i="16"/>
  <c r="AB611" i="16"/>
  <c r="AA611" i="16"/>
  <c r="Z611" i="16"/>
  <c r="Y611" i="16"/>
  <c r="X611" i="16"/>
  <c r="W611" i="16"/>
  <c r="V611" i="16"/>
  <c r="U611" i="16"/>
  <c r="T611" i="16"/>
  <c r="S611" i="16"/>
  <c r="R611" i="16"/>
  <c r="Q611" i="16"/>
  <c r="P611" i="16"/>
  <c r="O611" i="16"/>
  <c r="N611" i="16"/>
  <c r="M611" i="16"/>
  <c r="BD610" i="16"/>
  <c r="BC610" i="16"/>
  <c r="BB610" i="16"/>
  <c r="BA610" i="16"/>
  <c r="AZ610" i="16"/>
  <c r="AY610" i="16"/>
  <c r="AX610" i="16"/>
  <c r="AW610" i="16"/>
  <c r="AV610" i="16"/>
  <c r="AU610" i="16"/>
  <c r="AT610" i="16"/>
  <c r="AS610" i="16"/>
  <c r="AR610" i="16"/>
  <c r="AQ610" i="16"/>
  <c r="AP610" i="16"/>
  <c r="AO610" i="16"/>
  <c r="AN610" i="16"/>
  <c r="AM610" i="16"/>
  <c r="AL610" i="16"/>
  <c r="AK610" i="16"/>
  <c r="AJ610" i="16"/>
  <c r="AI610" i="16"/>
  <c r="AH610" i="16"/>
  <c r="AG610" i="16"/>
  <c r="AF610" i="16"/>
  <c r="AE610" i="16"/>
  <c r="AD610" i="16"/>
  <c r="AC610" i="16"/>
  <c r="AB610" i="16"/>
  <c r="AA610" i="16"/>
  <c r="Z610" i="16"/>
  <c r="Y610" i="16"/>
  <c r="X610" i="16"/>
  <c r="W610" i="16"/>
  <c r="V610" i="16"/>
  <c r="U610" i="16"/>
  <c r="T610" i="16"/>
  <c r="S610" i="16"/>
  <c r="R610" i="16"/>
  <c r="Q610" i="16"/>
  <c r="P610" i="16"/>
  <c r="O610" i="16"/>
  <c r="N610" i="16"/>
  <c r="M610" i="16"/>
  <c r="L611" i="16"/>
  <c r="L610" i="16"/>
  <c r="BM597" i="16"/>
  <c r="BL597" i="16"/>
  <c r="BM596" i="16"/>
  <c r="BL596" i="16"/>
  <c r="BM595" i="16"/>
  <c r="BL595" i="16"/>
  <c r="BM594" i="16"/>
  <c r="BL594" i="16"/>
  <c r="BM593" i="16"/>
  <c r="BL593" i="16"/>
  <c r="BM592" i="16"/>
  <c r="BL592" i="16"/>
  <c r="BM591" i="16"/>
  <c r="BL591" i="16"/>
  <c r="BM590" i="16"/>
  <c r="BL590" i="16"/>
  <c r="BM589" i="16"/>
  <c r="BL589" i="16"/>
  <c r="BM588" i="16"/>
  <c r="BL588" i="16"/>
  <c r="BM587" i="16"/>
  <c r="BL587" i="16"/>
  <c r="BM586" i="16"/>
  <c r="BL586" i="16"/>
  <c r="BM585" i="16"/>
  <c r="BL585" i="16"/>
  <c r="BM584" i="16"/>
  <c r="BL584" i="16"/>
  <c r="BM583" i="16"/>
  <c r="BL583" i="16"/>
  <c r="BM582" i="16"/>
  <c r="BL582" i="16"/>
  <c r="BM581" i="16"/>
  <c r="BL581" i="16"/>
  <c r="BM580" i="16"/>
  <c r="BL580" i="16"/>
  <c r="BM579" i="16"/>
  <c r="BL579" i="16"/>
  <c r="BM578" i="16"/>
  <c r="BL578" i="16"/>
  <c r="BM577" i="16"/>
  <c r="BL577" i="16"/>
  <c r="BM576" i="16"/>
  <c r="BL576" i="16"/>
  <c r="BM575" i="16"/>
  <c r="BL575" i="16"/>
  <c r="BM574" i="16"/>
  <c r="BL574" i="16"/>
  <c r="BM573" i="16"/>
  <c r="BL573" i="16"/>
  <c r="BM572" i="16"/>
  <c r="BL572" i="16"/>
  <c r="BM571" i="16"/>
  <c r="BL571" i="16"/>
  <c r="BM570" i="16"/>
  <c r="BL570" i="16"/>
  <c r="BM569" i="16"/>
  <c r="BL569" i="16"/>
  <c r="BM568" i="16"/>
  <c r="BL568" i="16"/>
  <c r="BM567" i="16"/>
  <c r="BL567" i="16"/>
  <c r="BM566" i="16"/>
  <c r="BL566" i="16"/>
  <c r="BM565" i="16"/>
  <c r="BL565" i="16"/>
  <c r="BM564" i="16"/>
  <c r="BL564" i="16"/>
  <c r="BM563" i="16"/>
  <c r="BL563" i="16"/>
  <c r="BM562" i="16"/>
  <c r="BL562" i="16"/>
  <c r="BM561" i="16"/>
  <c r="BL561" i="16"/>
  <c r="BM560" i="16"/>
  <c r="BL560" i="16"/>
  <c r="BM559" i="16"/>
  <c r="BL559" i="16"/>
  <c r="BM558" i="16"/>
  <c r="BL558" i="16"/>
  <c r="BM557" i="16"/>
  <c r="BL557" i="16"/>
  <c r="BM556" i="16"/>
  <c r="BL556" i="16"/>
  <c r="BM555" i="16"/>
  <c r="BL555" i="16"/>
  <c r="BM554" i="16"/>
  <c r="BL554" i="16"/>
  <c r="BM553" i="16"/>
  <c r="BL553" i="16"/>
  <c r="BM552" i="16"/>
  <c r="BL552" i="16"/>
  <c r="BM551" i="16"/>
  <c r="BL551" i="16"/>
  <c r="BM550" i="16"/>
  <c r="BL550" i="16"/>
  <c r="BM549" i="16"/>
  <c r="BL549" i="16"/>
  <c r="BM548" i="16"/>
  <c r="BL548" i="16"/>
  <c r="BM547" i="16"/>
  <c r="BL547" i="16"/>
  <c r="BM546" i="16"/>
  <c r="BL546" i="16"/>
  <c r="BM545" i="16"/>
  <c r="BL545" i="16"/>
  <c r="BM544" i="16"/>
  <c r="BL544" i="16"/>
  <c r="BM543" i="16"/>
  <c r="BL543" i="16"/>
  <c r="BM542" i="16"/>
  <c r="BL542" i="16"/>
  <c r="BM541" i="16"/>
  <c r="BL541" i="16"/>
  <c r="BM540" i="16"/>
  <c r="BL540" i="16"/>
  <c r="BM539" i="16"/>
  <c r="BL539" i="16"/>
  <c r="BM538" i="16"/>
  <c r="BL538" i="16"/>
  <c r="BM537" i="16"/>
  <c r="BL537" i="16"/>
  <c r="BM536" i="16"/>
  <c r="BL536" i="16"/>
  <c r="BM535" i="16"/>
  <c r="BL535" i="16"/>
  <c r="BM534" i="16"/>
  <c r="BL534" i="16"/>
  <c r="BM533" i="16"/>
  <c r="BL533" i="16"/>
  <c r="BM532" i="16"/>
  <c r="BL532" i="16"/>
  <c r="BM531" i="16"/>
  <c r="BL531" i="16"/>
  <c r="BM530" i="16"/>
  <c r="BL530" i="16"/>
  <c r="BM529" i="16"/>
  <c r="BL529" i="16"/>
  <c r="BM528" i="16"/>
  <c r="BL528" i="16"/>
  <c r="BM527" i="16"/>
  <c r="BL527" i="16"/>
  <c r="BM526" i="16"/>
  <c r="BL526" i="16"/>
  <c r="BM525" i="16"/>
  <c r="BL525" i="16"/>
  <c r="BM524" i="16"/>
  <c r="BL524" i="16"/>
  <c r="BM523" i="16"/>
  <c r="BL523" i="16"/>
  <c r="BM522" i="16"/>
  <c r="BL522" i="16"/>
  <c r="BM521" i="16"/>
  <c r="BL521" i="16"/>
  <c r="BM520" i="16"/>
  <c r="BL520" i="16"/>
  <c r="BM519" i="16"/>
  <c r="BL519" i="16"/>
  <c r="BM518" i="16"/>
  <c r="BL518" i="16"/>
  <c r="BM517" i="16"/>
  <c r="BL517" i="16"/>
  <c r="BM516" i="16"/>
  <c r="BL516" i="16"/>
  <c r="BM515" i="16"/>
  <c r="BL515" i="16"/>
  <c r="BM514" i="16"/>
  <c r="BL514" i="16"/>
  <c r="BM513" i="16"/>
  <c r="BL513" i="16"/>
  <c r="BM512" i="16"/>
  <c r="BL512" i="16"/>
  <c r="BM511" i="16"/>
  <c r="BL511" i="16"/>
  <c r="BM510" i="16"/>
  <c r="BL510" i="16"/>
  <c r="BM509" i="16"/>
  <c r="BL509" i="16"/>
  <c r="BM508" i="16"/>
  <c r="BL508" i="16"/>
  <c r="BM507" i="16"/>
  <c r="BL507" i="16"/>
  <c r="BM506" i="16"/>
  <c r="BL506" i="16"/>
  <c r="BM505" i="16"/>
  <c r="BL505" i="16"/>
  <c r="BM504" i="16"/>
  <c r="BL504" i="16"/>
  <c r="BM503" i="16"/>
  <c r="BL503" i="16"/>
  <c r="BM502" i="16"/>
  <c r="BL502" i="16"/>
  <c r="BM501" i="16"/>
  <c r="BL501" i="16"/>
  <c r="BM500" i="16"/>
  <c r="BL500" i="16"/>
  <c r="BM499" i="16"/>
  <c r="BL499" i="16"/>
  <c r="BM498" i="16"/>
  <c r="BL498" i="16"/>
  <c r="BM497" i="16"/>
  <c r="BL497" i="16"/>
  <c r="BM496" i="16"/>
  <c r="BL496" i="16"/>
  <c r="BM495" i="16"/>
  <c r="BL495" i="16"/>
  <c r="BM494" i="16"/>
  <c r="BL494" i="16"/>
  <c r="BM493" i="16"/>
  <c r="BL493" i="16"/>
  <c r="BM492" i="16"/>
  <c r="BL492" i="16"/>
  <c r="BM491" i="16"/>
  <c r="BL491" i="16"/>
  <c r="BM490" i="16"/>
  <c r="BL490" i="16"/>
  <c r="BM489" i="16"/>
  <c r="BL489" i="16"/>
  <c r="BM488" i="16"/>
  <c r="BL488" i="16"/>
  <c r="BM487" i="16"/>
  <c r="BL487" i="16"/>
  <c r="BM486" i="16"/>
  <c r="BL486" i="16"/>
  <c r="BM485" i="16"/>
  <c r="BL485" i="16"/>
  <c r="BM484" i="16"/>
  <c r="BL484" i="16"/>
  <c r="BM483" i="16"/>
  <c r="BL483" i="16"/>
  <c r="BM482" i="16"/>
  <c r="BL482" i="16"/>
  <c r="BM481" i="16"/>
  <c r="BL481" i="16"/>
  <c r="BM480" i="16"/>
  <c r="BL480" i="16"/>
  <c r="BM479" i="16"/>
  <c r="BL479" i="16"/>
  <c r="BM478" i="16"/>
  <c r="BL478" i="16"/>
  <c r="BM477" i="16"/>
  <c r="BL477" i="16"/>
  <c r="BM476" i="16"/>
  <c r="BL476" i="16"/>
  <c r="BM475" i="16"/>
  <c r="BL475" i="16"/>
  <c r="BM474" i="16"/>
  <c r="BL474" i="16"/>
  <c r="BM473" i="16"/>
  <c r="BL473" i="16"/>
  <c r="BM472" i="16"/>
  <c r="BL472" i="16"/>
  <c r="BM471" i="16"/>
  <c r="BL471" i="16"/>
  <c r="BM470" i="16"/>
  <c r="BL470" i="16"/>
  <c r="BM469" i="16"/>
  <c r="BL469" i="16"/>
  <c r="BM468" i="16"/>
  <c r="BL468" i="16"/>
  <c r="BM467" i="16"/>
  <c r="BL467" i="16"/>
  <c r="BM466" i="16"/>
  <c r="BL466" i="16"/>
  <c r="BM465" i="16"/>
  <c r="BL465" i="16"/>
  <c r="BM464" i="16"/>
  <c r="BL464" i="16"/>
  <c r="BM463" i="16"/>
  <c r="BL463" i="16"/>
  <c r="BM462" i="16"/>
  <c r="BL462" i="16"/>
  <c r="BM461" i="16"/>
  <c r="BL461" i="16"/>
  <c r="BM460" i="16"/>
  <c r="BL460" i="16"/>
  <c r="BM459" i="16"/>
  <c r="BL459" i="16"/>
  <c r="BM458" i="16"/>
  <c r="BL458" i="16"/>
  <c r="BM457" i="16"/>
  <c r="BL457" i="16"/>
  <c r="BM456" i="16"/>
  <c r="BL456" i="16"/>
  <c r="BM455" i="16"/>
  <c r="BL455" i="16"/>
  <c r="BM454" i="16"/>
  <c r="BL454" i="16"/>
  <c r="BM453" i="16"/>
  <c r="BL453" i="16"/>
  <c r="BM452" i="16"/>
  <c r="BL452" i="16"/>
  <c r="BM451" i="16"/>
  <c r="BL451" i="16"/>
  <c r="BM450" i="16"/>
  <c r="BL450" i="16"/>
  <c r="BM449" i="16"/>
  <c r="BL449" i="16"/>
  <c r="BM448" i="16"/>
  <c r="BL448" i="16"/>
  <c r="BM447" i="16"/>
  <c r="BL447" i="16"/>
  <c r="BM446" i="16"/>
  <c r="BL446" i="16"/>
  <c r="BM445" i="16"/>
  <c r="BL445" i="16"/>
  <c r="BM444" i="16"/>
  <c r="BL444" i="16"/>
  <c r="BM443" i="16"/>
  <c r="BL443" i="16"/>
  <c r="BM442" i="16"/>
  <c r="BL442" i="16"/>
  <c r="BM441" i="16"/>
  <c r="BL441" i="16"/>
  <c r="BM440" i="16"/>
  <c r="BL440" i="16"/>
  <c r="BM439" i="16"/>
  <c r="BL439" i="16"/>
  <c r="BM438" i="16"/>
  <c r="BL438" i="16"/>
  <c r="BM437" i="16"/>
  <c r="BL437" i="16"/>
  <c r="BM436" i="16"/>
  <c r="BL436" i="16"/>
  <c r="BM435" i="16"/>
  <c r="BL435" i="16"/>
  <c r="BM434" i="16"/>
  <c r="BL434" i="16"/>
  <c r="BM433" i="16"/>
  <c r="BL433" i="16"/>
  <c r="BM432" i="16"/>
  <c r="BL432" i="16"/>
  <c r="BM431" i="16"/>
  <c r="BL431" i="16"/>
  <c r="BM430" i="16"/>
  <c r="BL430" i="16"/>
  <c r="BM429" i="16"/>
  <c r="BL429" i="16"/>
  <c r="BM428" i="16"/>
  <c r="BL428" i="16"/>
  <c r="BM427" i="16"/>
  <c r="BL427" i="16"/>
  <c r="BM426" i="16"/>
  <c r="BL426" i="16"/>
  <c r="BM425" i="16"/>
  <c r="BL425" i="16"/>
  <c r="BM424" i="16"/>
  <c r="BL424" i="16"/>
  <c r="BM423" i="16"/>
  <c r="BL423" i="16"/>
  <c r="BM422" i="16"/>
  <c r="BL422" i="16"/>
  <c r="BM421" i="16"/>
  <c r="BL421" i="16"/>
  <c r="BM420" i="16"/>
  <c r="BL420" i="16"/>
  <c r="BM419" i="16"/>
  <c r="BL419" i="16"/>
  <c r="BM418" i="16"/>
  <c r="BL418" i="16"/>
  <c r="BM417" i="16"/>
  <c r="BL417" i="16"/>
  <c r="BM416" i="16"/>
  <c r="BL416" i="16"/>
  <c r="BM415" i="16"/>
  <c r="BL415" i="16"/>
  <c r="BM414" i="16"/>
  <c r="BL414" i="16"/>
  <c r="BM413" i="16"/>
  <c r="BL413" i="16"/>
  <c r="BM412" i="16"/>
  <c r="BL412" i="16"/>
  <c r="BM411" i="16"/>
  <c r="BL411" i="16"/>
  <c r="BM410" i="16"/>
  <c r="BL410" i="16"/>
  <c r="BM409" i="16"/>
  <c r="BL409" i="16"/>
  <c r="BM408" i="16"/>
  <c r="BL408" i="16"/>
  <c r="BM407" i="16"/>
  <c r="BL407" i="16"/>
  <c r="BM406" i="16"/>
  <c r="BL406" i="16"/>
  <c r="BM405" i="16"/>
  <c r="BL405" i="16"/>
  <c r="BM404" i="16"/>
  <c r="BL404" i="16"/>
  <c r="BM403" i="16"/>
  <c r="BL403" i="16"/>
  <c r="BM402" i="16"/>
  <c r="BL402" i="16"/>
  <c r="BM401" i="16"/>
  <c r="BL401" i="16"/>
  <c r="BM400" i="16"/>
  <c r="BL400" i="16"/>
  <c r="BM399" i="16"/>
  <c r="BL399" i="16"/>
  <c r="BM398" i="16"/>
  <c r="BL398" i="16"/>
  <c r="BM397" i="16"/>
  <c r="BL397" i="16"/>
  <c r="BM396" i="16"/>
  <c r="BL396" i="16"/>
  <c r="BM395" i="16"/>
  <c r="BL395" i="16"/>
  <c r="BM394" i="16"/>
  <c r="BL394" i="16"/>
  <c r="BM393" i="16"/>
  <c r="BL393" i="16"/>
  <c r="BM392" i="16"/>
  <c r="BL392" i="16"/>
  <c r="BM391" i="16"/>
  <c r="BL391" i="16"/>
  <c r="BM390" i="16"/>
  <c r="BL390" i="16"/>
  <c r="BM389" i="16"/>
  <c r="BL389" i="16"/>
  <c r="BM388" i="16"/>
  <c r="BL388" i="16"/>
  <c r="BM387" i="16"/>
  <c r="BL387" i="16"/>
  <c r="BM386" i="16"/>
  <c r="BL386" i="16"/>
  <c r="BM385" i="16"/>
  <c r="BL385" i="16"/>
  <c r="BM384" i="16"/>
  <c r="BL384" i="16"/>
  <c r="BM383" i="16"/>
  <c r="BL383" i="16"/>
  <c r="BM382" i="16"/>
  <c r="BL382" i="16"/>
  <c r="BM381" i="16"/>
  <c r="BL381" i="16"/>
  <c r="BM380" i="16"/>
  <c r="BL380" i="16"/>
  <c r="BM379" i="16"/>
  <c r="BL379" i="16"/>
  <c r="BM378" i="16"/>
  <c r="BL378" i="16"/>
  <c r="BM377" i="16"/>
  <c r="BL377" i="16"/>
  <c r="BM376" i="16"/>
  <c r="BL376" i="16"/>
  <c r="BM375" i="16"/>
  <c r="BL375" i="16"/>
  <c r="BM374" i="16"/>
  <c r="BL374" i="16"/>
  <c r="BM373" i="16"/>
  <c r="BL373" i="16"/>
  <c r="BM372" i="16"/>
  <c r="BL372" i="16"/>
  <c r="BM371" i="16"/>
  <c r="BL371" i="16"/>
  <c r="BM370" i="16"/>
  <c r="BL370" i="16"/>
  <c r="BM369" i="16"/>
  <c r="BL369" i="16"/>
  <c r="BM368" i="16"/>
  <c r="BL368" i="16"/>
  <c r="BM367" i="16"/>
  <c r="BL367" i="16"/>
  <c r="BM366" i="16"/>
  <c r="BL366" i="16"/>
  <c r="BM365" i="16"/>
  <c r="BL365" i="16"/>
  <c r="BM364" i="16"/>
  <c r="BL364" i="16"/>
  <c r="BM363" i="16"/>
  <c r="BL363" i="16"/>
  <c r="BM362" i="16"/>
  <c r="BL362" i="16"/>
  <c r="BM361" i="16"/>
  <c r="BL361" i="16"/>
  <c r="BM360" i="16"/>
  <c r="BL360" i="16"/>
  <c r="BM359" i="16"/>
  <c r="BL359" i="16"/>
  <c r="BM358" i="16"/>
  <c r="BL358" i="16"/>
  <c r="BM357" i="16"/>
  <c r="BL357" i="16"/>
  <c r="BM356" i="16"/>
  <c r="BL356" i="16"/>
  <c r="BM355" i="16"/>
  <c r="BL355" i="16"/>
  <c r="BM354" i="16"/>
  <c r="BL354" i="16"/>
  <c r="BM353" i="16"/>
  <c r="BL353" i="16"/>
  <c r="BM352" i="16"/>
  <c r="BL352" i="16"/>
  <c r="BM351" i="16"/>
  <c r="BL351" i="16"/>
  <c r="BM350" i="16"/>
  <c r="BL350" i="16"/>
  <c r="BM349" i="16"/>
  <c r="BL349" i="16"/>
  <c r="BM348" i="16"/>
  <c r="BL348" i="16"/>
  <c r="BM347" i="16"/>
  <c r="BL347" i="16"/>
  <c r="BM346" i="16"/>
  <c r="BL346" i="16"/>
  <c r="BM345" i="16"/>
  <c r="BL345" i="16"/>
  <c r="BM344" i="16"/>
  <c r="BL344" i="16"/>
  <c r="BM343" i="16"/>
  <c r="BL343" i="16"/>
  <c r="BM342" i="16"/>
  <c r="BL342" i="16"/>
  <c r="BM341" i="16"/>
  <c r="BL341" i="16"/>
  <c r="BM340" i="16"/>
  <c r="BL340" i="16"/>
  <c r="BM339" i="16"/>
  <c r="BL339" i="16"/>
  <c r="BM338" i="16"/>
  <c r="BL338" i="16"/>
  <c r="BM337" i="16"/>
  <c r="BL337" i="16"/>
  <c r="BM336" i="16"/>
  <c r="BL336" i="16"/>
  <c r="BM335" i="16"/>
  <c r="BL335" i="16"/>
  <c r="BM334" i="16"/>
  <c r="BL334" i="16"/>
  <c r="BM333" i="16"/>
  <c r="BL333" i="16"/>
  <c r="BM332" i="16"/>
  <c r="BL332" i="16"/>
  <c r="BM331" i="16"/>
  <c r="BL331" i="16"/>
  <c r="BM330" i="16"/>
  <c r="BL330" i="16"/>
  <c r="BM329" i="16"/>
  <c r="BL329" i="16"/>
  <c r="BM328" i="16"/>
  <c r="BL328" i="16"/>
  <c r="BM327" i="16"/>
  <c r="BL327" i="16"/>
  <c r="BM326" i="16"/>
  <c r="BL326" i="16"/>
  <c r="BM325" i="16"/>
  <c r="BL325" i="16"/>
  <c r="BM324" i="16"/>
  <c r="BL324" i="16"/>
  <c r="BM323" i="16"/>
  <c r="BL323" i="16"/>
  <c r="BM322" i="16"/>
  <c r="BL322" i="16"/>
  <c r="BM321" i="16"/>
  <c r="BL321" i="16"/>
  <c r="BM320" i="16"/>
  <c r="BL320" i="16"/>
  <c r="BM319" i="16"/>
  <c r="BL319" i="16"/>
  <c r="BM318" i="16"/>
  <c r="BL318" i="16"/>
  <c r="BM317" i="16"/>
  <c r="BL317" i="16"/>
  <c r="BM316" i="16"/>
  <c r="BL316" i="16"/>
  <c r="BM315" i="16"/>
  <c r="BL315" i="16"/>
  <c r="BM314" i="16"/>
  <c r="BL314" i="16"/>
  <c r="BM313" i="16"/>
  <c r="BL313" i="16"/>
  <c r="BM312" i="16"/>
  <c r="BL312" i="16"/>
  <c r="BM311" i="16"/>
  <c r="BL311" i="16"/>
  <c r="BM310" i="16"/>
  <c r="BL310" i="16"/>
  <c r="BM309" i="16"/>
  <c r="BL309" i="16"/>
  <c r="BM308" i="16"/>
  <c r="BL308" i="16"/>
  <c r="BM307" i="16"/>
  <c r="BL307" i="16"/>
  <c r="BM306" i="16"/>
  <c r="BL306" i="16"/>
  <c r="BM305" i="16"/>
  <c r="BL305" i="16"/>
  <c r="BM304" i="16"/>
  <c r="BL304" i="16"/>
  <c r="BM303" i="16"/>
  <c r="BL303" i="16"/>
  <c r="BM302" i="16"/>
  <c r="BL302" i="16"/>
  <c r="BM301" i="16"/>
  <c r="BL301" i="16"/>
  <c r="BM300" i="16"/>
  <c r="BL300" i="16"/>
  <c r="BM299" i="16"/>
  <c r="BL299" i="16"/>
  <c r="BM298" i="16"/>
  <c r="BL298" i="16"/>
  <c r="BM297" i="16"/>
  <c r="BL297" i="16"/>
  <c r="BM296" i="16"/>
  <c r="BL296" i="16"/>
  <c r="BM295" i="16"/>
  <c r="BL295" i="16"/>
  <c r="BM294" i="16"/>
  <c r="BL294" i="16"/>
  <c r="BM293" i="16"/>
  <c r="BL293" i="16"/>
  <c r="BM292" i="16"/>
  <c r="BL292" i="16"/>
  <c r="BM291" i="16"/>
  <c r="BL291" i="16"/>
  <c r="BM290" i="16"/>
  <c r="BL290" i="16"/>
  <c r="BM289" i="16"/>
  <c r="BL289" i="16"/>
  <c r="BM288" i="16"/>
  <c r="BL288" i="16"/>
  <c r="BM287" i="16"/>
  <c r="BL287" i="16"/>
  <c r="BM286" i="16"/>
  <c r="BL286" i="16"/>
  <c r="BM285" i="16"/>
  <c r="BL285" i="16"/>
  <c r="BM284" i="16"/>
  <c r="BL284" i="16"/>
  <c r="BM283" i="16"/>
  <c r="BL283" i="16"/>
  <c r="BM282" i="16"/>
  <c r="BL282" i="16"/>
  <c r="BM281" i="16"/>
  <c r="BL281" i="16"/>
  <c r="BM280" i="16"/>
  <c r="BL280" i="16"/>
  <c r="BM279" i="16"/>
  <c r="BL279" i="16"/>
  <c r="BM278" i="16"/>
  <c r="BL278" i="16"/>
  <c r="BM277" i="16"/>
  <c r="BL277" i="16"/>
  <c r="BM276" i="16"/>
  <c r="BL276" i="16"/>
  <c r="BM275" i="16"/>
  <c r="BL275" i="16"/>
  <c r="BM274" i="16"/>
  <c r="BL274" i="16"/>
  <c r="BM273" i="16"/>
  <c r="BL273" i="16"/>
  <c r="BM272" i="16"/>
  <c r="BL272" i="16"/>
  <c r="BM271" i="16"/>
  <c r="BL271" i="16"/>
  <c r="BM270" i="16"/>
  <c r="BL270" i="16"/>
  <c r="BM269" i="16"/>
  <c r="BL269" i="16"/>
  <c r="BM268" i="16"/>
  <c r="BL268" i="16"/>
  <c r="BM267" i="16"/>
  <c r="BL267" i="16"/>
  <c r="BM266" i="16"/>
  <c r="BL266" i="16"/>
  <c r="BM265" i="16"/>
  <c r="BL265" i="16"/>
  <c r="BM264" i="16"/>
  <c r="BL264" i="16"/>
  <c r="BM263" i="16"/>
  <c r="BL263" i="16"/>
  <c r="BM262" i="16"/>
  <c r="BL262" i="16"/>
  <c r="BM261" i="16"/>
  <c r="BL261" i="16"/>
  <c r="BM260" i="16"/>
  <c r="BL260" i="16"/>
  <c r="BM259" i="16"/>
  <c r="BL259" i="16"/>
  <c r="BM258" i="16"/>
  <c r="BL258" i="16"/>
  <c r="BM257" i="16"/>
  <c r="BL257" i="16"/>
  <c r="BM256" i="16"/>
  <c r="BL256" i="16"/>
  <c r="BM255" i="16"/>
  <c r="BL255" i="16"/>
  <c r="BM254" i="16"/>
  <c r="BL254" i="16"/>
  <c r="BM253" i="16"/>
  <c r="BL253" i="16"/>
  <c r="BM252" i="16"/>
  <c r="BL252" i="16"/>
  <c r="BM251" i="16"/>
  <c r="BL251" i="16"/>
  <c r="BM250" i="16"/>
  <c r="BL250" i="16"/>
  <c r="BM249" i="16"/>
  <c r="BL249" i="16"/>
  <c r="BM248" i="16"/>
  <c r="BL248" i="16"/>
  <c r="BM247" i="16"/>
  <c r="BL247" i="16"/>
  <c r="BM246" i="16"/>
  <c r="BL246" i="16"/>
  <c r="BM245" i="16"/>
  <c r="BL245" i="16"/>
  <c r="BM244" i="16"/>
  <c r="BL244" i="16"/>
  <c r="BM243" i="16"/>
  <c r="BL243" i="16"/>
  <c r="BM242" i="16"/>
  <c r="BL242" i="16"/>
  <c r="BM241" i="16"/>
  <c r="BL241" i="16"/>
  <c r="BM240" i="16"/>
  <c r="BL240" i="16"/>
  <c r="BM239" i="16"/>
  <c r="BL239" i="16"/>
  <c r="BM238" i="16"/>
  <c r="BL238" i="16"/>
  <c r="BM237" i="16"/>
  <c r="BL237" i="16"/>
  <c r="BM236" i="16"/>
  <c r="BL236" i="16"/>
  <c r="BM235" i="16"/>
  <c r="BL235" i="16"/>
  <c r="BM234" i="16"/>
  <c r="BL234" i="16"/>
  <c r="BM233" i="16"/>
  <c r="BL233" i="16"/>
  <c r="BM232" i="16"/>
  <c r="BL232" i="16"/>
  <c r="BM231" i="16"/>
  <c r="BL231" i="16"/>
  <c r="BM230" i="16"/>
  <c r="BL230" i="16"/>
  <c r="BM229" i="16"/>
  <c r="BL229" i="16"/>
  <c r="BM228" i="16"/>
  <c r="BL228" i="16"/>
  <c r="BM227" i="16"/>
  <c r="BL227" i="16"/>
  <c r="BM226" i="16"/>
  <c r="BL226" i="16"/>
  <c r="BM225" i="16"/>
  <c r="BL225" i="16"/>
  <c r="BM224" i="16"/>
  <c r="BL224" i="16"/>
  <c r="BM223" i="16"/>
  <c r="BL223" i="16"/>
  <c r="BM222" i="16"/>
  <c r="BL222" i="16"/>
  <c r="BM221" i="16"/>
  <c r="BL221" i="16"/>
  <c r="BM220" i="16"/>
  <c r="BL220" i="16"/>
  <c r="BM219" i="16"/>
  <c r="BL219" i="16"/>
  <c r="BM218" i="16"/>
  <c r="BL218" i="16"/>
  <c r="BM217" i="16"/>
  <c r="BL217" i="16"/>
  <c r="BM216" i="16"/>
  <c r="BL216" i="16"/>
  <c r="BM215" i="16"/>
  <c r="BL215" i="16"/>
  <c r="BM214" i="16"/>
  <c r="BL214" i="16"/>
  <c r="BM213" i="16"/>
  <c r="BL213" i="16"/>
  <c r="BM212" i="16"/>
  <c r="BL212" i="16"/>
  <c r="BM211" i="16"/>
  <c r="BL211" i="16"/>
  <c r="BM210" i="16"/>
  <c r="BL210" i="16"/>
  <c r="BM209" i="16"/>
  <c r="BL209" i="16"/>
  <c r="BM208" i="16"/>
  <c r="BL208" i="16"/>
  <c r="BM207" i="16"/>
  <c r="BL207" i="16"/>
  <c r="BM206" i="16"/>
  <c r="BL206" i="16"/>
  <c r="BM205" i="16"/>
  <c r="BL205" i="16"/>
  <c r="BM204" i="16"/>
  <c r="BL204" i="16"/>
  <c r="BM203" i="16"/>
  <c r="BL203" i="16"/>
  <c r="BM202" i="16"/>
  <c r="BL202" i="16"/>
  <c r="BM201" i="16"/>
  <c r="BL201" i="16"/>
  <c r="BM200" i="16"/>
  <c r="BL200" i="16"/>
  <c r="BM199" i="16"/>
  <c r="BL199" i="16"/>
  <c r="BM198" i="16"/>
  <c r="BL198" i="16"/>
  <c r="BM197" i="16"/>
  <c r="BL197" i="16"/>
  <c r="BM196" i="16"/>
  <c r="BL196" i="16"/>
  <c r="BM195" i="16"/>
  <c r="BL195" i="16"/>
  <c r="BM194" i="16"/>
  <c r="BL194" i="16"/>
  <c r="BM193" i="16"/>
  <c r="BL193" i="16"/>
  <c r="BM192" i="16"/>
  <c r="BL192" i="16"/>
  <c r="BM191" i="16"/>
  <c r="BL191" i="16"/>
  <c r="BM190" i="16"/>
  <c r="BL190" i="16"/>
  <c r="BM189" i="16"/>
  <c r="BL189" i="16"/>
  <c r="BM188" i="16"/>
  <c r="BL188" i="16"/>
  <c r="BM187" i="16"/>
  <c r="BL187" i="16"/>
  <c r="BM186" i="16"/>
  <c r="BL186" i="16"/>
  <c r="BM185" i="16"/>
  <c r="BL185" i="16"/>
  <c r="BM184" i="16"/>
  <c r="BL184" i="16"/>
  <c r="BM183" i="16"/>
  <c r="BL183" i="16"/>
  <c r="BM182" i="16"/>
  <c r="BL182" i="16"/>
  <c r="BM181" i="16"/>
  <c r="BL181" i="16"/>
  <c r="BM180" i="16"/>
  <c r="BL180" i="16"/>
  <c r="BM179" i="16"/>
  <c r="BL179" i="16"/>
  <c r="BM178" i="16"/>
  <c r="BL178" i="16"/>
  <c r="BM177" i="16"/>
  <c r="BL177" i="16"/>
  <c r="BM176" i="16"/>
  <c r="BL176" i="16"/>
  <c r="BM175" i="16"/>
  <c r="BL175" i="16"/>
  <c r="BM174" i="16"/>
  <c r="BL174" i="16"/>
  <c r="BM173" i="16"/>
  <c r="BL173" i="16"/>
  <c r="BM172" i="16"/>
  <c r="BL172" i="16"/>
  <c r="BM171" i="16"/>
  <c r="BL171" i="16"/>
  <c r="BM170" i="16"/>
  <c r="BL170" i="16"/>
  <c r="BM169" i="16"/>
  <c r="BL169" i="16"/>
  <c r="BM168" i="16"/>
  <c r="BL168" i="16"/>
  <c r="BM167" i="16"/>
  <c r="BL167" i="16"/>
  <c r="BM166" i="16"/>
  <c r="BL166" i="16"/>
  <c r="BM165" i="16"/>
  <c r="BL165" i="16"/>
  <c r="BM164" i="16"/>
  <c r="BL164" i="16"/>
  <c r="BM163" i="16"/>
  <c r="BL163" i="16"/>
  <c r="BM162" i="16"/>
  <c r="BL162" i="16"/>
  <c r="BM161" i="16"/>
  <c r="BL161" i="16"/>
  <c r="BM160" i="16"/>
  <c r="BL160" i="16"/>
  <c r="BM159" i="16"/>
  <c r="BL159" i="16"/>
  <c r="BM158" i="16"/>
  <c r="BL158" i="16"/>
  <c r="BM157" i="16"/>
  <c r="BL157" i="16"/>
  <c r="BM156" i="16"/>
  <c r="BL156" i="16"/>
  <c r="BM155" i="16"/>
  <c r="BL155" i="16"/>
  <c r="BM154" i="16"/>
  <c r="BL154" i="16"/>
  <c r="BM153" i="16"/>
  <c r="BL153" i="16"/>
  <c r="BM152" i="16"/>
  <c r="BL152" i="16"/>
  <c r="BM151" i="16"/>
  <c r="BL151" i="16"/>
  <c r="BM150" i="16"/>
  <c r="BL150" i="16"/>
  <c r="BM149" i="16"/>
  <c r="BL149" i="16"/>
  <c r="BM148" i="16"/>
  <c r="BL148" i="16"/>
  <c r="BM147" i="16"/>
  <c r="BL147" i="16"/>
  <c r="BM146" i="16"/>
  <c r="BL146" i="16"/>
  <c r="BM145" i="16"/>
  <c r="BL145" i="16"/>
  <c r="BM144" i="16"/>
  <c r="BL144" i="16"/>
  <c r="BM143" i="16"/>
  <c r="BL143" i="16"/>
  <c r="BM142" i="16"/>
  <c r="BL142" i="16"/>
  <c r="BM141" i="16"/>
  <c r="BL141" i="16"/>
  <c r="BM140" i="16"/>
  <c r="BL140" i="16"/>
  <c r="BM139" i="16"/>
  <c r="BL139" i="16"/>
  <c r="BM138" i="16"/>
  <c r="BL138" i="16"/>
  <c r="BM137" i="16"/>
  <c r="BL137" i="16"/>
  <c r="BM136" i="16"/>
  <c r="BL136" i="16"/>
  <c r="BM135" i="16"/>
  <c r="BL135" i="16"/>
  <c r="BM134" i="16"/>
  <c r="BL134" i="16"/>
  <c r="BM133" i="16"/>
  <c r="BL133" i="16"/>
  <c r="BM132" i="16"/>
  <c r="BL132" i="16"/>
  <c r="BM131" i="16"/>
  <c r="BL131" i="16"/>
  <c r="BM130" i="16"/>
  <c r="BL130" i="16"/>
  <c r="BM129" i="16"/>
  <c r="BL129" i="16"/>
  <c r="BM128" i="16"/>
  <c r="BL128" i="16"/>
  <c r="BM127" i="16"/>
  <c r="BL127" i="16"/>
  <c r="BM126" i="16"/>
  <c r="BL126" i="16"/>
  <c r="BM125" i="16"/>
  <c r="BL125" i="16"/>
  <c r="BM124" i="16"/>
  <c r="BL124" i="16"/>
  <c r="BM123" i="16"/>
  <c r="BL123" i="16"/>
  <c r="BM122" i="16"/>
  <c r="BL122" i="16"/>
  <c r="BM121" i="16"/>
  <c r="BL121" i="16"/>
  <c r="BM120" i="16"/>
  <c r="BL120" i="16"/>
  <c r="BM119" i="16"/>
  <c r="BL119" i="16"/>
  <c r="BM118" i="16"/>
  <c r="BL118" i="16"/>
  <c r="BM117" i="16"/>
  <c r="BL117" i="16"/>
  <c r="BM116" i="16"/>
  <c r="BL116" i="16"/>
  <c r="BM115" i="16"/>
  <c r="BL115" i="16"/>
  <c r="BM114" i="16"/>
  <c r="BL114" i="16"/>
  <c r="BM113" i="16"/>
  <c r="BL113" i="16"/>
  <c r="BM112" i="16"/>
  <c r="BL112" i="16"/>
  <c r="BM111" i="16"/>
  <c r="BL111" i="16"/>
  <c r="BM110" i="16"/>
  <c r="BL110" i="16"/>
  <c r="BM109" i="16"/>
  <c r="BL109" i="16"/>
  <c r="BM108" i="16"/>
  <c r="BL108" i="16"/>
  <c r="BM107" i="16"/>
  <c r="BL107" i="16"/>
  <c r="BM106" i="16"/>
  <c r="BL106" i="16"/>
  <c r="BM105" i="16"/>
  <c r="BL105" i="16"/>
  <c r="BM104" i="16"/>
  <c r="BL104" i="16"/>
  <c r="BM103" i="16"/>
  <c r="BL103" i="16"/>
  <c r="BM102" i="16"/>
  <c r="BL102" i="16"/>
  <c r="BM101" i="16"/>
  <c r="BL101" i="16"/>
  <c r="BM100" i="16"/>
  <c r="BL100" i="16"/>
  <c r="BM99" i="16"/>
  <c r="BL99" i="16"/>
  <c r="BM98" i="16"/>
  <c r="BL98" i="16"/>
  <c r="BM97" i="16"/>
  <c r="BL97" i="16"/>
  <c r="BM96" i="16"/>
  <c r="BL96" i="16"/>
  <c r="BM95" i="16"/>
  <c r="BL95" i="16"/>
  <c r="BM94" i="16"/>
  <c r="BL94" i="16"/>
  <c r="BM93" i="16"/>
  <c r="BL93" i="16"/>
  <c r="BM92" i="16"/>
  <c r="BL92" i="16"/>
  <c r="BM91" i="16"/>
  <c r="BL91" i="16"/>
  <c r="BM90" i="16"/>
  <c r="BL90" i="16"/>
  <c r="BM89" i="16"/>
  <c r="BL89" i="16"/>
  <c r="BM88" i="16"/>
  <c r="BL88" i="16"/>
  <c r="BM87" i="16"/>
  <c r="BL87" i="16"/>
  <c r="BM86" i="16"/>
  <c r="BL86" i="16"/>
  <c r="BM85" i="16"/>
  <c r="BL85" i="16"/>
  <c r="BM84" i="16"/>
  <c r="BL84" i="16"/>
  <c r="BM83" i="16"/>
  <c r="BL83" i="16"/>
  <c r="BM82" i="16"/>
  <c r="BL82" i="16"/>
  <c r="BM81" i="16"/>
  <c r="BL81" i="16"/>
  <c r="BM80" i="16"/>
  <c r="BL80" i="16"/>
  <c r="BM79" i="16"/>
  <c r="BL79" i="16"/>
  <c r="BM78" i="16"/>
  <c r="BL78" i="16"/>
  <c r="BM77" i="16"/>
  <c r="BL77" i="16"/>
  <c r="BM76" i="16"/>
  <c r="BL76" i="16"/>
  <c r="BM75" i="16"/>
  <c r="BL75" i="16"/>
  <c r="BM74" i="16"/>
  <c r="BL74" i="16"/>
  <c r="BM73" i="16"/>
  <c r="BL73" i="16"/>
  <c r="BM72" i="16"/>
  <c r="BL72" i="16"/>
  <c r="BM71" i="16"/>
  <c r="BL71" i="16"/>
  <c r="BM70" i="16"/>
  <c r="BL70" i="16"/>
  <c r="BM69" i="16"/>
  <c r="BL69" i="16"/>
  <c r="BM68" i="16"/>
  <c r="BL68" i="16"/>
  <c r="BM67" i="16"/>
  <c r="BL67" i="16"/>
  <c r="BM66" i="16"/>
  <c r="BL66" i="16"/>
  <c r="BM65" i="16"/>
  <c r="BL65" i="16"/>
  <c r="BM64" i="16"/>
  <c r="BL64" i="16"/>
  <c r="BM63" i="16"/>
  <c r="BL63" i="16"/>
  <c r="BM62" i="16"/>
  <c r="BL62" i="16"/>
  <c r="BM61" i="16"/>
  <c r="BL61" i="16"/>
  <c r="BM60" i="16"/>
  <c r="BL60" i="16"/>
  <c r="BM59" i="16"/>
  <c r="BL59" i="16"/>
  <c r="BM58" i="16"/>
  <c r="BL58" i="16"/>
  <c r="BM57" i="16"/>
  <c r="BL57" i="16"/>
  <c r="BM56" i="16"/>
  <c r="BL56" i="16"/>
  <c r="BM55" i="16"/>
  <c r="BL55" i="16"/>
  <c r="BM54" i="16"/>
  <c r="BL54" i="16"/>
  <c r="BM53" i="16"/>
  <c r="BL53" i="16"/>
  <c r="BM52" i="16"/>
  <c r="BL52" i="16"/>
  <c r="BM51" i="16"/>
  <c r="BL51" i="16"/>
  <c r="BM50" i="16"/>
  <c r="BL50" i="16"/>
  <c r="BM49" i="16"/>
  <c r="BL49" i="16"/>
  <c r="BM48" i="16"/>
  <c r="BL48" i="16"/>
  <c r="BM47" i="16"/>
  <c r="BL47" i="16"/>
  <c r="BM46" i="16"/>
  <c r="BL46" i="16"/>
  <c r="BM45" i="16"/>
  <c r="BL45" i="16"/>
  <c r="BM44" i="16"/>
  <c r="BL44" i="16"/>
  <c r="BM43" i="16"/>
  <c r="BL43" i="16"/>
  <c r="BM42" i="16"/>
  <c r="BL42" i="16"/>
  <c r="BM41" i="16"/>
  <c r="BL41" i="16"/>
  <c r="BM40" i="16"/>
  <c r="BL40" i="16"/>
  <c r="BM39" i="16"/>
  <c r="BL39" i="16"/>
  <c r="BM38" i="16"/>
  <c r="BL38" i="16"/>
  <c r="BM37" i="16"/>
  <c r="BL37" i="16"/>
  <c r="BM36" i="16"/>
  <c r="BL36" i="16"/>
  <c r="BM35" i="16"/>
  <c r="BL35" i="16"/>
  <c r="BM34" i="16"/>
  <c r="BL34" i="16"/>
  <c r="BM33" i="16"/>
  <c r="BL33" i="16"/>
  <c r="BM32" i="16"/>
  <c r="BL32" i="16"/>
  <c r="BM31" i="16"/>
  <c r="BL31" i="16"/>
  <c r="BM30" i="16"/>
  <c r="BL30" i="16"/>
  <c r="BM29" i="16"/>
  <c r="BL29" i="16"/>
  <c r="BM28" i="16"/>
  <c r="BL28" i="16"/>
  <c r="BM27" i="16"/>
  <c r="BL27" i="16"/>
  <c r="BM26" i="16"/>
  <c r="BL26" i="16"/>
  <c r="BM25" i="16"/>
  <c r="BL25" i="16"/>
  <c r="BM24" i="16"/>
  <c r="BL24" i="16"/>
  <c r="BG20" i="16"/>
  <c r="M612" i="16" s="1"/>
  <c r="BM23" i="16"/>
  <c r="BL23" i="16"/>
  <c r="AT81" i="1"/>
  <c r="Y95" i="1"/>
  <c r="AY608" i="16" l="1"/>
  <c r="AQ608" i="16"/>
  <c r="AI608" i="16"/>
  <c r="AA608" i="16"/>
  <c r="S608" i="16"/>
  <c r="L608" i="16"/>
  <c r="AX608" i="16"/>
  <c r="AP608" i="16"/>
  <c r="AH608" i="16"/>
  <c r="Z608" i="16"/>
  <c r="R608" i="16"/>
  <c r="BE608" i="16"/>
  <c r="AW608" i="16"/>
  <c r="AO608" i="16"/>
  <c r="AG608" i="16"/>
  <c r="Y608" i="16"/>
  <c r="Q608" i="16"/>
  <c r="BD608" i="16"/>
  <c r="AV608" i="16"/>
  <c r="AN608" i="16"/>
  <c r="AF608" i="16"/>
  <c r="X608" i="16"/>
  <c r="P608" i="16"/>
  <c r="BC608" i="16"/>
  <c r="AU608" i="16"/>
  <c r="AM608" i="16"/>
  <c r="AE608" i="16"/>
  <c r="W608" i="16"/>
  <c r="O608" i="16"/>
  <c r="BB608" i="16"/>
  <c r="AT608" i="16"/>
  <c r="AL608" i="16"/>
  <c r="AD608" i="16"/>
  <c r="V608" i="16"/>
  <c r="N608" i="16"/>
  <c r="BA608" i="16"/>
  <c r="AS608" i="16"/>
  <c r="AK608" i="16"/>
  <c r="AC608" i="16"/>
  <c r="U608" i="16"/>
  <c r="M608" i="16"/>
  <c r="AZ608" i="16"/>
  <c r="AR608" i="16"/>
  <c r="AJ608" i="16"/>
  <c r="AB608" i="16"/>
  <c r="T608" i="16"/>
  <c r="AZ612" i="16"/>
  <c r="AR612" i="16"/>
  <c r="AJ612" i="16"/>
  <c r="AB612" i="16"/>
  <c r="T612" i="16"/>
  <c r="AY612" i="16"/>
  <c r="AQ612" i="16"/>
  <c r="AI612" i="16"/>
  <c r="AA612" i="16"/>
  <c r="S612" i="16"/>
  <c r="AX612" i="16"/>
  <c r="AP612" i="16"/>
  <c r="AH612" i="16"/>
  <c r="Z612" i="16"/>
  <c r="R612" i="16"/>
  <c r="BE612" i="16"/>
  <c r="AW612" i="16"/>
  <c r="AO612" i="16"/>
  <c r="AG612" i="16"/>
  <c r="Y612" i="16"/>
  <c r="Q612" i="16"/>
  <c r="BD612" i="16"/>
  <c r="AV612" i="16"/>
  <c r="AN612" i="16"/>
  <c r="AF612" i="16"/>
  <c r="X612" i="16"/>
  <c r="P612" i="16"/>
  <c r="BC612" i="16"/>
  <c r="AU612" i="16"/>
  <c r="AM612" i="16"/>
  <c r="AE612" i="16"/>
  <c r="W612" i="16"/>
  <c r="O612" i="16"/>
  <c r="BB612" i="16"/>
  <c r="AT612" i="16"/>
  <c r="AL612" i="16"/>
  <c r="AD612" i="16"/>
  <c r="V612" i="16"/>
  <c r="N612" i="16"/>
  <c r="BA612" i="16"/>
  <c r="AS612" i="16"/>
  <c r="AK612" i="16"/>
  <c r="AC612" i="16"/>
  <c r="U612" i="16"/>
  <c r="K22" i="16"/>
  <c r="L612" i="16"/>
  <c r="BG608" i="16" l="1"/>
  <c r="B19" i="16"/>
  <c r="B602" i="16"/>
  <c r="B117" i="1" l="1"/>
  <c r="AG108" i="1"/>
  <c r="AJ108" i="1" s="1"/>
  <c r="B119" i="1" s="1"/>
  <c r="AL113" i="1"/>
  <c r="AL111" i="1"/>
  <c r="AM111" i="1" s="1"/>
  <c r="AM114" i="1" s="1"/>
  <c r="AG97" i="1"/>
  <c r="B103" i="1" s="1"/>
  <c r="B98" i="1"/>
  <c r="AS51" i="1"/>
  <c r="AS50" i="1"/>
  <c r="AS49" i="1"/>
  <c r="AM94" i="1"/>
  <c r="B104" i="1" s="1"/>
  <c r="AK49" i="1"/>
  <c r="AG47" i="1"/>
  <c r="AJ47" i="1" s="1"/>
  <c r="B105" i="1" s="1"/>
  <c r="AG26" i="1"/>
  <c r="AG28" i="1" s="1"/>
  <c r="B34" i="1" s="1"/>
  <c r="B10" i="7"/>
  <c r="B10" i="6"/>
  <c r="B10" i="16"/>
  <c r="B8" i="1"/>
  <c r="B10" i="15"/>
  <c r="B10" i="14"/>
  <c r="B9" i="2"/>
  <c r="N10" i="13"/>
  <c r="AS52" i="1" l="1"/>
  <c r="B102" i="1" s="1"/>
  <c r="AL52" i="1"/>
  <c r="G23" i="16"/>
  <c r="D23" i="16"/>
  <c r="N10" i="7"/>
  <c r="G597" i="16"/>
  <c r="G589" i="16"/>
  <c r="G581" i="16"/>
  <c r="G573" i="16"/>
  <c r="G565" i="16"/>
  <c r="G557" i="16"/>
  <c r="G549" i="16"/>
  <c r="G541" i="16"/>
  <c r="G533" i="16"/>
  <c r="G525" i="16"/>
  <c r="G517" i="16"/>
  <c r="G509" i="16"/>
  <c r="G501" i="16"/>
  <c r="G493" i="16"/>
  <c r="G485" i="16"/>
  <c r="G477" i="16"/>
  <c r="G469" i="16"/>
  <c r="G461" i="16"/>
  <c r="G453" i="16"/>
  <c r="G445" i="16"/>
  <c r="G437" i="16"/>
  <c r="G429" i="16"/>
  <c r="G421" i="16"/>
  <c r="G413" i="16"/>
  <c r="G405" i="16"/>
  <c r="G397" i="16"/>
  <c r="G389" i="16"/>
  <c r="G381" i="16"/>
  <c r="G373" i="16"/>
  <c r="G365" i="16"/>
  <c r="G357" i="16"/>
  <c r="G349" i="16"/>
  <c r="G341" i="16"/>
  <c r="G333" i="16"/>
  <c r="G325" i="16"/>
  <c r="G317" i="16"/>
  <c r="G309" i="16"/>
  <c r="G301" i="16"/>
  <c r="G293" i="16"/>
  <c r="G285" i="16"/>
  <c r="G277" i="16"/>
  <c r="G269" i="16"/>
  <c r="G261" i="16"/>
  <c r="G253" i="16"/>
  <c r="G245" i="16"/>
  <c r="G237" i="16"/>
  <c r="G229" i="16"/>
  <c r="G221" i="16"/>
  <c r="G213" i="16"/>
  <c r="G205" i="16"/>
  <c r="G197" i="16"/>
  <c r="G189" i="16"/>
  <c r="G181" i="16"/>
  <c r="G173" i="16"/>
  <c r="G165" i="16"/>
  <c r="G157" i="16"/>
  <c r="G149" i="16"/>
  <c r="G141" i="16"/>
  <c r="G133" i="16"/>
  <c r="G125" i="16"/>
  <c r="G117" i="16"/>
  <c r="G109" i="16"/>
  <c r="G101" i="16"/>
  <c r="G93" i="16"/>
  <c r="G85" i="16"/>
  <c r="G77" i="16"/>
  <c r="G69" i="16"/>
  <c r="G61" i="16"/>
  <c r="G53" i="16"/>
  <c r="G45" i="16"/>
  <c r="G37" i="16"/>
  <c r="G29" i="16"/>
  <c r="D595" i="16"/>
  <c r="D587" i="16"/>
  <c r="D579" i="16"/>
  <c r="D571" i="16"/>
  <c r="D563" i="16"/>
  <c r="D555" i="16"/>
  <c r="D547" i="16"/>
  <c r="D539" i="16"/>
  <c r="D531" i="16"/>
  <c r="D523" i="16"/>
  <c r="D515" i="16"/>
  <c r="D507" i="16"/>
  <c r="D499" i="16"/>
  <c r="G596" i="16"/>
  <c r="G588" i="16"/>
  <c r="G580" i="16"/>
  <c r="G572" i="16"/>
  <c r="G564" i="16"/>
  <c r="G556" i="16"/>
  <c r="G548" i="16"/>
  <c r="G540" i="16"/>
  <c r="G532" i="16"/>
  <c r="G524" i="16"/>
  <c r="G516" i="16"/>
  <c r="G508" i="16"/>
  <c r="G500" i="16"/>
  <c r="G492" i="16"/>
  <c r="G484" i="16"/>
  <c r="G476" i="16"/>
  <c r="G468" i="16"/>
  <c r="G460" i="16"/>
  <c r="G452" i="16"/>
  <c r="G444" i="16"/>
  <c r="G436" i="16"/>
  <c r="G428" i="16"/>
  <c r="G420" i="16"/>
  <c r="G412" i="16"/>
  <c r="G404" i="16"/>
  <c r="G396" i="16"/>
  <c r="G388" i="16"/>
  <c r="G380" i="16"/>
  <c r="G372" i="16"/>
  <c r="G364" i="16"/>
  <c r="G356" i="16"/>
  <c r="G348" i="16"/>
  <c r="G340" i="16"/>
  <c r="G332" i="16"/>
  <c r="G324" i="16"/>
  <c r="G316" i="16"/>
  <c r="G308" i="16"/>
  <c r="G300" i="16"/>
  <c r="G292" i="16"/>
  <c r="G284" i="16"/>
  <c r="G276" i="16"/>
  <c r="G268" i="16"/>
  <c r="G260" i="16"/>
  <c r="G252" i="16"/>
  <c r="G244" i="16"/>
  <c r="G236" i="16"/>
  <c r="G228" i="16"/>
  <c r="G220" i="16"/>
  <c r="G212" i="16"/>
  <c r="G204" i="16"/>
  <c r="G196" i="16"/>
  <c r="G188" i="16"/>
  <c r="G180" i="16"/>
  <c r="G172" i="16"/>
  <c r="G164" i="16"/>
  <c r="G156" i="16"/>
  <c r="G148" i="16"/>
  <c r="G140" i="16"/>
  <c r="G132" i="16"/>
  <c r="G124" i="16"/>
  <c r="G116" i="16"/>
  <c r="G108" i="16"/>
  <c r="G100" i="16"/>
  <c r="G92" i="16"/>
  <c r="G84" i="16"/>
  <c r="G76" i="16"/>
  <c r="G68" i="16"/>
  <c r="G60" i="16"/>
  <c r="G52" i="16"/>
  <c r="G44" i="16"/>
  <c r="G36" i="16"/>
  <c r="G28" i="16"/>
  <c r="D594" i="16"/>
  <c r="D586" i="16"/>
  <c r="D578" i="16"/>
  <c r="D570" i="16"/>
  <c r="D562" i="16"/>
  <c r="D554" i="16"/>
  <c r="D546" i="16"/>
  <c r="D538" i="16"/>
  <c r="D530" i="16"/>
  <c r="D522" i="16"/>
  <c r="D514" i="16"/>
  <c r="D506" i="16"/>
  <c r="G595" i="16"/>
  <c r="G587" i="16"/>
  <c r="G579" i="16"/>
  <c r="G571" i="16"/>
  <c r="G563" i="16"/>
  <c r="G555" i="16"/>
  <c r="G547" i="16"/>
  <c r="G539" i="16"/>
  <c r="G531" i="16"/>
  <c r="G523" i="16"/>
  <c r="G515" i="16"/>
  <c r="G507" i="16"/>
  <c r="G499" i="16"/>
  <c r="G491" i="16"/>
  <c r="G483" i="16"/>
  <c r="G475" i="16"/>
  <c r="G467" i="16"/>
  <c r="G459" i="16"/>
  <c r="G451" i="16"/>
  <c r="G443" i="16"/>
  <c r="G435" i="16"/>
  <c r="G427" i="16"/>
  <c r="G419" i="16"/>
  <c r="G411" i="16"/>
  <c r="G403" i="16"/>
  <c r="G395" i="16"/>
  <c r="G387" i="16"/>
  <c r="G379" i="16"/>
  <c r="G371" i="16"/>
  <c r="G363" i="16"/>
  <c r="G355" i="16"/>
  <c r="G347" i="16"/>
  <c r="G339" i="16"/>
  <c r="G331" i="16"/>
  <c r="G323" i="16"/>
  <c r="G315" i="16"/>
  <c r="G307" i="16"/>
  <c r="G299" i="16"/>
  <c r="G291" i="16"/>
  <c r="G283" i="16"/>
  <c r="G275" i="16"/>
  <c r="G267" i="16"/>
  <c r="G259" i="16"/>
  <c r="G251" i="16"/>
  <c r="G243" i="16"/>
  <c r="G235" i="16"/>
  <c r="G227" i="16"/>
  <c r="G219" i="16"/>
  <c r="G211" i="16"/>
  <c r="G203" i="16"/>
  <c r="G195" i="16"/>
  <c r="G187" i="16"/>
  <c r="G179" i="16"/>
  <c r="G171" i="16"/>
  <c r="G163" i="16"/>
  <c r="G155" i="16"/>
  <c r="G147" i="16"/>
  <c r="G139" i="16"/>
  <c r="G131" i="16"/>
  <c r="G123" i="16"/>
  <c r="G115" i="16"/>
  <c r="G107" i="16"/>
  <c r="G99" i="16"/>
  <c r="G91" i="16"/>
  <c r="G83" i="16"/>
  <c r="G75" i="16"/>
  <c r="G67" i="16"/>
  <c r="G59" i="16"/>
  <c r="G51" i="16"/>
  <c r="G43" i="16"/>
  <c r="G35" i="16"/>
  <c r="G27" i="16"/>
  <c r="D593" i="16"/>
  <c r="D585" i="16"/>
  <c r="D577" i="16"/>
  <c r="D569" i="16"/>
  <c r="D561" i="16"/>
  <c r="D553" i="16"/>
  <c r="D545" i="16"/>
  <c r="D537" i="16"/>
  <c r="D529" i="16"/>
  <c r="D521" i="16"/>
  <c r="D513" i="16"/>
  <c r="D505" i="16"/>
  <c r="D497" i="16"/>
  <c r="G594" i="16"/>
  <c r="G586" i="16"/>
  <c r="G578" i="16"/>
  <c r="G570" i="16"/>
  <c r="G562" i="16"/>
  <c r="G554" i="16"/>
  <c r="G546" i="16"/>
  <c r="G538" i="16"/>
  <c r="G530" i="16"/>
  <c r="G522" i="16"/>
  <c r="G514" i="16"/>
  <c r="G506" i="16"/>
  <c r="G498" i="16"/>
  <c r="G490" i="16"/>
  <c r="G482" i="16"/>
  <c r="G474" i="16"/>
  <c r="G466" i="16"/>
  <c r="G458" i="16"/>
  <c r="G450" i="16"/>
  <c r="G442" i="16"/>
  <c r="G434" i="16"/>
  <c r="G426" i="16"/>
  <c r="G418" i="16"/>
  <c r="G410" i="16"/>
  <c r="G402" i="16"/>
  <c r="G394" i="16"/>
  <c r="G386" i="16"/>
  <c r="G378" i="16"/>
  <c r="G370" i="16"/>
  <c r="G362" i="16"/>
  <c r="G354" i="16"/>
  <c r="G346" i="16"/>
  <c r="G338" i="16"/>
  <c r="G330" i="16"/>
  <c r="G322" i="16"/>
  <c r="G314" i="16"/>
  <c r="G306" i="16"/>
  <c r="G298" i="16"/>
  <c r="G290" i="16"/>
  <c r="G282" i="16"/>
  <c r="G274" i="16"/>
  <c r="G266" i="16"/>
  <c r="G258" i="16"/>
  <c r="G250" i="16"/>
  <c r="G242" i="16"/>
  <c r="G234" i="16"/>
  <c r="G226" i="16"/>
  <c r="G218" i="16"/>
  <c r="G210" i="16"/>
  <c r="G202" i="16"/>
  <c r="G194" i="16"/>
  <c r="G186" i="16"/>
  <c r="G178" i="16"/>
  <c r="G170" i="16"/>
  <c r="G162" i="16"/>
  <c r="G154" i="16"/>
  <c r="G146" i="16"/>
  <c r="G138" i="16"/>
  <c r="G130" i="16"/>
  <c r="G122" i="16"/>
  <c r="G114" i="16"/>
  <c r="G106" i="16"/>
  <c r="G98" i="16"/>
  <c r="G90" i="16"/>
  <c r="G82" i="16"/>
  <c r="G74" i="16"/>
  <c r="G66" i="16"/>
  <c r="G58" i="16"/>
  <c r="G50" i="16"/>
  <c r="G42" i="16"/>
  <c r="G34" i="16"/>
  <c r="G26" i="16"/>
  <c r="D592" i="16"/>
  <c r="D584" i="16"/>
  <c r="D576" i="16"/>
  <c r="D568" i="16"/>
  <c r="D560" i="16"/>
  <c r="D552" i="16"/>
  <c r="D544" i="16"/>
  <c r="D536" i="16"/>
  <c r="D528" i="16"/>
  <c r="D520" i="16"/>
  <c r="D512" i="16"/>
  <c r="D504" i="16"/>
  <c r="D496" i="16"/>
  <c r="G593" i="16"/>
  <c r="G585" i="16"/>
  <c r="G577" i="16"/>
  <c r="G569" i="16"/>
  <c r="G561" i="16"/>
  <c r="G553" i="16"/>
  <c r="G545" i="16"/>
  <c r="G537" i="16"/>
  <c r="G529" i="16"/>
  <c r="G521" i="16"/>
  <c r="G513" i="16"/>
  <c r="G505" i="16"/>
  <c r="G497" i="16"/>
  <c r="G489" i="16"/>
  <c r="G481" i="16"/>
  <c r="G473" i="16"/>
  <c r="G465" i="16"/>
  <c r="G457" i="16"/>
  <c r="G449" i="16"/>
  <c r="G441" i="16"/>
  <c r="G433" i="16"/>
  <c r="G425" i="16"/>
  <c r="G417" i="16"/>
  <c r="G409" i="16"/>
  <c r="G401" i="16"/>
  <c r="G393" i="16"/>
  <c r="G385" i="16"/>
  <c r="G377" i="16"/>
  <c r="G369" i="16"/>
  <c r="G361" i="16"/>
  <c r="G353" i="16"/>
  <c r="G345" i="16"/>
  <c r="G337" i="16"/>
  <c r="G329" i="16"/>
  <c r="G321" i="16"/>
  <c r="G313" i="16"/>
  <c r="G305" i="16"/>
  <c r="G297" i="16"/>
  <c r="G289" i="16"/>
  <c r="G281" i="16"/>
  <c r="G273" i="16"/>
  <c r="G265" i="16"/>
  <c r="G257" i="16"/>
  <c r="G249" i="16"/>
  <c r="G241" i="16"/>
  <c r="G233" i="16"/>
  <c r="G225" i="16"/>
  <c r="G217" i="16"/>
  <c r="G209" i="16"/>
  <c r="G201" i="16"/>
  <c r="G193" i="16"/>
  <c r="G185" i="16"/>
  <c r="G177" i="16"/>
  <c r="G169" i="16"/>
  <c r="G161" i="16"/>
  <c r="G153" i="16"/>
  <c r="G145" i="16"/>
  <c r="G137" i="16"/>
  <c r="G129" i="16"/>
  <c r="G121" i="16"/>
  <c r="G113" i="16"/>
  <c r="G105" i="16"/>
  <c r="G97" i="16"/>
  <c r="G89" i="16"/>
  <c r="G81" i="16"/>
  <c r="G73" i="16"/>
  <c r="G65" i="16"/>
  <c r="G57" i="16"/>
  <c r="G49" i="16"/>
  <c r="G41" i="16"/>
  <c r="G33" i="16"/>
  <c r="G25" i="16"/>
  <c r="D591" i="16"/>
  <c r="D583" i="16"/>
  <c r="D575" i="16"/>
  <c r="D567" i="16"/>
  <c r="D559" i="16"/>
  <c r="D551" i="16"/>
  <c r="D543" i="16"/>
  <c r="D535" i="16"/>
  <c r="D527" i="16"/>
  <c r="D519" i="16"/>
  <c r="D511" i="16"/>
  <c r="D503" i="16"/>
  <c r="G592" i="16"/>
  <c r="G584" i="16"/>
  <c r="G576" i="16"/>
  <c r="G568" i="16"/>
  <c r="G560" i="16"/>
  <c r="G552" i="16"/>
  <c r="G544" i="16"/>
  <c r="G536" i="16"/>
  <c r="G528" i="16"/>
  <c r="G520" i="16"/>
  <c r="G512" i="16"/>
  <c r="G504" i="16"/>
  <c r="G496" i="16"/>
  <c r="G488" i="16"/>
  <c r="G480" i="16"/>
  <c r="G472" i="16"/>
  <c r="G464" i="16"/>
  <c r="G456" i="16"/>
  <c r="G448" i="16"/>
  <c r="G440" i="16"/>
  <c r="G432" i="16"/>
  <c r="G424" i="16"/>
  <c r="G416" i="16"/>
  <c r="G408" i="16"/>
  <c r="G400" i="16"/>
  <c r="G392" i="16"/>
  <c r="G384" i="16"/>
  <c r="G376" i="16"/>
  <c r="G368" i="16"/>
  <c r="G360" i="16"/>
  <c r="G352" i="16"/>
  <c r="G344" i="16"/>
  <c r="G336" i="16"/>
  <c r="G328" i="16"/>
  <c r="G320" i="16"/>
  <c r="G312" i="16"/>
  <c r="G304" i="16"/>
  <c r="G296" i="16"/>
  <c r="G288" i="16"/>
  <c r="G280" i="16"/>
  <c r="G272" i="16"/>
  <c r="G264" i="16"/>
  <c r="G256" i="16"/>
  <c r="G248" i="16"/>
  <c r="G240" i="16"/>
  <c r="G232" i="16"/>
  <c r="G224" i="16"/>
  <c r="G216" i="16"/>
  <c r="G208" i="16"/>
  <c r="G200" i="16"/>
  <c r="G192" i="16"/>
  <c r="G184" i="16"/>
  <c r="G176" i="16"/>
  <c r="G168" i="16"/>
  <c r="G160" i="16"/>
  <c r="G152" i="16"/>
  <c r="G144" i="16"/>
  <c r="G136" i="16"/>
  <c r="G128" i="16"/>
  <c r="G120" i="16"/>
  <c r="G112" i="16"/>
  <c r="G104" i="16"/>
  <c r="G96" i="16"/>
  <c r="G88" i="16"/>
  <c r="G80" i="16"/>
  <c r="G72" i="16"/>
  <c r="G64" i="16"/>
  <c r="G56" i="16"/>
  <c r="G48" i="16"/>
  <c r="G40" i="16"/>
  <c r="G32" i="16"/>
  <c r="G24" i="16"/>
  <c r="D590" i="16"/>
  <c r="D582" i="16"/>
  <c r="D574" i="16"/>
  <c r="D566" i="16"/>
  <c r="D558" i="16"/>
  <c r="D550" i="16"/>
  <c r="D542" i="16"/>
  <c r="D534" i="16"/>
  <c r="D526" i="16"/>
  <c r="D518" i="16"/>
  <c r="D510" i="16"/>
  <c r="D502" i="16"/>
  <c r="G590" i="16"/>
  <c r="G582" i="16"/>
  <c r="G574" i="16"/>
  <c r="G566" i="16"/>
  <c r="G558" i="16"/>
  <c r="G550" i="16"/>
  <c r="G542" i="16"/>
  <c r="G534" i="16"/>
  <c r="G526" i="16"/>
  <c r="G518" i="16"/>
  <c r="G510" i="16"/>
  <c r="G502" i="16"/>
  <c r="G494" i="16"/>
  <c r="G486" i="16"/>
  <c r="G478" i="16"/>
  <c r="G470" i="16"/>
  <c r="G462" i="16"/>
  <c r="G454" i="16"/>
  <c r="G446" i="16"/>
  <c r="G438" i="16"/>
  <c r="G430" i="16"/>
  <c r="G422" i="16"/>
  <c r="G414" i="16"/>
  <c r="G406" i="16"/>
  <c r="G398" i="16"/>
  <c r="G390" i="16"/>
  <c r="G382" i="16"/>
  <c r="G374" i="16"/>
  <c r="G366" i="16"/>
  <c r="G358" i="16"/>
  <c r="G350" i="16"/>
  <c r="G342" i="16"/>
  <c r="G334" i="16"/>
  <c r="G326" i="16"/>
  <c r="G318" i="16"/>
  <c r="G310" i="16"/>
  <c r="G302" i="16"/>
  <c r="G294" i="16"/>
  <c r="G286" i="16"/>
  <c r="G278" i="16"/>
  <c r="G270" i="16"/>
  <c r="G262" i="16"/>
  <c r="G254" i="16"/>
  <c r="G246" i="16"/>
  <c r="G238" i="16"/>
  <c r="G230" i="16"/>
  <c r="G222" i="16"/>
  <c r="G214" i="16"/>
  <c r="G206" i="16"/>
  <c r="G198" i="16"/>
  <c r="G190" i="16"/>
  <c r="G182" i="16"/>
  <c r="G174" i="16"/>
  <c r="G166" i="16"/>
  <c r="G158" i="16"/>
  <c r="G150" i="16"/>
  <c r="G142" i="16"/>
  <c r="G134" i="16"/>
  <c r="G126" i="16"/>
  <c r="G118" i="16"/>
  <c r="G110" i="16"/>
  <c r="G102" i="16"/>
  <c r="G94" i="16"/>
  <c r="G86" i="16"/>
  <c r="G78" i="16"/>
  <c r="G70" i="16"/>
  <c r="G62" i="16"/>
  <c r="G54" i="16"/>
  <c r="G46" i="16"/>
  <c r="G38" i="16"/>
  <c r="G30" i="16"/>
  <c r="D596" i="16"/>
  <c r="D588" i="16"/>
  <c r="D580" i="16"/>
  <c r="D572" i="16"/>
  <c r="D564" i="16"/>
  <c r="D556" i="16"/>
  <c r="D548" i="16"/>
  <c r="D540" i="16"/>
  <c r="D532" i="16"/>
  <c r="D524" i="16"/>
  <c r="D516" i="16"/>
  <c r="D508" i="16"/>
  <c r="D500" i="16"/>
  <c r="D492" i="16"/>
  <c r="G591" i="16"/>
  <c r="G527" i="16"/>
  <c r="G463" i="16"/>
  <c r="G399" i="16"/>
  <c r="G335" i="16"/>
  <c r="G271" i="16"/>
  <c r="G207" i="16"/>
  <c r="G143" i="16"/>
  <c r="G79" i="16"/>
  <c r="D589" i="16"/>
  <c r="D525" i="16"/>
  <c r="D491" i="16"/>
  <c r="D483" i="16"/>
  <c r="D475" i="16"/>
  <c r="D467" i="16"/>
  <c r="D459" i="16"/>
  <c r="D451" i="16"/>
  <c r="D443" i="16"/>
  <c r="D435" i="16"/>
  <c r="D427" i="16"/>
  <c r="D419" i="16"/>
  <c r="D411" i="16"/>
  <c r="D403" i="16"/>
  <c r="D395" i="16"/>
  <c r="D387" i="16"/>
  <c r="D379" i="16"/>
  <c r="D371" i="16"/>
  <c r="D363" i="16"/>
  <c r="D355" i="16"/>
  <c r="D347" i="16"/>
  <c r="D339" i="16"/>
  <c r="D331" i="16"/>
  <c r="D323" i="16"/>
  <c r="D315" i="16"/>
  <c r="D307" i="16"/>
  <c r="D299" i="16"/>
  <c r="D291" i="16"/>
  <c r="D283" i="16"/>
  <c r="D275" i="16"/>
  <c r="D267" i="16"/>
  <c r="D259" i="16"/>
  <c r="D251" i="16"/>
  <c r="D243" i="16"/>
  <c r="D235" i="16"/>
  <c r="D227" i="16"/>
  <c r="D219" i="16"/>
  <c r="D211" i="16"/>
  <c r="D203" i="16"/>
  <c r="D195" i="16"/>
  <c r="D187" i="16"/>
  <c r="D179" i="16"/>
  <c r="D171" i="16"/>
  <c r="D163" i="16"/>
  <c r="D155" i="16"/>
  <c r="D147" i="16"/>
  <c r="D139" i="16"/>
  <c r="D131" i="16"/>
  <c r="D123" i="16"/>
  <c r="D115" i="16"/>
  <c r="D107" i="16"/>
  <c r="D99" i="16"/>
  <c r="D91" i="16"/>
  <c r="D83" i="16"/>
  <c r="D75" i="16"/>
  <c r="D67" i="16"/>
  <c r="D59" i="16"/>
  <c r="D51" i="16"/>
  <c r="D43" i="16"/>
  <c r="D35" i="16"/>
  <c r="D27" i="16"/>
  <c r="G287" i="16"/>
  <c r="G95" i="16"/>
  <c r="D461" i="16"/>
  <c r="D405" i="16"/>
  <c r="D365" i="16"/>
  <c r="D317" i="16"/>
  <c r="D253" i="16"/>
  <c r="D205" i="16"/>
  <c r="D149" i="16"/>
  <c r="D101" i="16"/>
  <c r="D53" i="16"/>
  <c r="G583" i="16"/>
  <c r="G519" i="16"/>
  <c r="G455" i="16"/>
  <c r="G391" i="16"/>
  <c r="G327" i="16"/>
  <c r="G263" i="16"/>
  <c r="G199" i="16"/>
  <c r="G135" i="16"/>
  <c r="G71" i="16"/>
  <c r="D581" i="16"/>
  <c r="D517" i="16"/>
  <c r="D490" i="16"/>
  <c r="D482" i="16"/>
  <c r="D474" i="16"/>
  <c r="D466" i="16"/>
  <c r="D458" i="16"/>
  <c r="D450" i="16"/>
  <c r="D442" i="16"/>
  <c r="D434" i="16"/>
  <c r="D426" i="16"/>
  <c r="D418" i="16"/>
  <c r="D410" i="16"/>
  <c r="D402" i="16"/>
  <c r="D394" i="16"/>
  <c r="D386" i="16"/>
  <c r="D378" i="16"/>
  <c r="D370" i="16"/>
  <c r="D362" i="16"/>
  <c r="D354" i="16"/>
  <c r="D346" i="16"/>
  <c r="D338" i="16"/>
  <c r="D330" i="16"/>
  <c r="D322" i="16"/>
  <c r="D314" i="16"/>
  <c r="D306" i="16"/>
  <c r="D298" i="16"/>
  <c r="D290" i="16"/>
  <c r="D282" i="16"/>
  <c r="D274" i="16"/>
  <c r="D266" i="16"/>
  <c r="D258" i="16"/>
  <c r="D250" i="16"/>
  <c r="D242" i="16"/>
  <c r="D234" i="16"/>
  <c r="D226" i="16"/>
  <c r="D218" i="16"/>
  <c r="D210" i="16"/>
  <c r="D202" i="16"/>
  <c r="D194" i="16"/>
  <c r="D186" i="16"/>
  <c r="D178" i="16"/>
  <c r="D170" i="16"/>
  <c r="D162" i="16"/>
  <c r="D154" i="16"/>
  <c r="D146" i="16"/>
  <c r="D138" i="16"/>
  <c r="D130" i="16"/>
  <c r="D122" i="16"/>
  <c r="D114" i="16"/>
  <c r="D106" i="16"/>
  <c r="D98" i="16"/>
  <c r="D90" i="16"/>
  <c r="D82" i="16"/>
  <c r="D74" i="16"/>
  <c r="D66" i="16"/>
  <c r="D58" i="16"/>
  <c r="D50" i="16"/>
  <c r="D42" i="16"/>
  <c r="D34" i="16"/>
  <c r="D26" i="16"/>
  <c r="G223" i="16"/>
  <c r="D469" i="16"/>
  <c r="D381" i="16"/>
  <c r="D325" i="16"/>
  <c r="D277" i="16"/>
  <c r="D213" i="16"/>
  <c r="D157" i="16"/>
  <c r="D93" i="16"/>
  <c r="D29" i="16"/>
  <c r="G575" i="16"/>
  <c r="G511" i="16"/>
  <c r="G447" i="16"/>
  <c r="G383" i="16"/>
  <c r="G319" i="16"/>
  <c r="G255" i="16"/>
  <c r="G191" i="16"/>
  <c r="G127" i="16"/>
  <c r="G63" i="16"/>
  <c r="D573" i="16"/>
  <c r="D509" i="16"/>
  <c r="D489" i="16"/>
  <c r="D481" i="16"/>
  <c r="D473" i="16"/>
  <c r="D465" i="16"/>
  <c r="D457" i="16"/>
  <c r="D449" i="16"/>
  <c r="D441" i="16"/>
  <c r="D433" i="16"/>
  <c r="D425" i="16"/>
  <c r="D417" i="16"/>
  <c r="D409" i="16"/>
  <c r="D401" i="16"/>
  <c r="D393" i="16"/>
  <c r="D385" i="16"/>
  <c r="D377" i="16"/>
  <c r="D369" i="16"/>
  <c r="D361" i="16"/>
  <c r="D353" i="16"/>
  <c r="D345" i="16"/>
  <c r="D337" i="16"/>
  <c r="D329" i="16"/>
  <c r="D321" i="16"/>
  <c r="D313" i="16"/>
  <c r="D305" i="16"/>
  <c r="D297" i="16"/>
  <c r="D289" i="16"/>
  <c r="D281" i="16"/>
  <c r="D273" i="16"/>
  <c r="D265" i="16"/>
  <c r="D257" i="16"/>
  <c r="D249" i="16"/>
  <c r="D241" i="16"/>
  <c r="D233" i="16"/>
  <c r="D225" i="16"/>
  <c r="D217" i="16"/>
  <c r="D209" i="16"/>
  <c r="D201" i="16"/>
  <c r="D193" i="16"/>
  <c r="D185" i="16"/>
  <c r="D177" i="16"/>
  <c r="D169" i="16"/>
  <c r="D161" i="16"/>
  <c r="D153" i="16"/>
  <c r="D145" i="16"/>
  <c r="D137" i="16"/>
  <c r="D129" i="16"/>
  <c r="D121" i="16"/>
  <c r="D113" i="16"/>
  <c r="D105" i="16"/>
  <c r="D97" i="16"/>
  <c r="D89" i="16"/>
  <c r="D81" i="16"/>
  <c r="D73" i="16"/>
  <c r="D65" i="16"/>
  <c r="D57" i="16"/>
  <c r="D49" i="16"/>
  <c r="D41" i="16"/>
  <c r="D33" i="16"/>
  <c r="D25" i="16"/>
  <c r="G351" i="16"/>
  <c r="D494" i="16"/>
  <c r="D437" i="16"/>
  <c r="D429" i="16"/>
  <c r="D373" i="16"/>
  <c r="D301" i="16"/>
  <c r="D237" i="16"/>
  <c r="D181" i="16"/>
  <c r="D133" i="16"/>
  <c r="D77" i="16"/>
  <c r="G567" i="16"/>
  <c r="G503" i="16"/>
  <c r="G439" i="16"/>
  <c r="G375" i="16"/>
  <c r="G311" i="16"/>
  <c r="G247" i="16"/>
  <c r="G183" i="16"/>
  <c r="G119" i="16"/>
  <c r="G55" i="16"/>
  <c r="D565" i="16"/>
  <c r="D501" i="16"/>
  <c r="D488" i="16"/>
  <c r="D480" i="16"/>
  <c r="D472" i="16"/>
  <c r="D464" i="16"/>
  <c r="D456" i="16"/>
  <c r="D448" i="16"/>
  <c r="D440" i="16"/>
  <c r="D432" i="16"/>
  <c r="D424" i="16"/>
  <c r="D416" i="16"/>
  <c r="D408" i="16"/>
  <c r="D400" i="16"/>
  <c r="D392" i="16"/>
  <c r="D384" i="16"/>
  <c r="D376" i="16"/>
  <c r="D368" i="16"/>
  <c r="D360" i="16"/>
  <c r="D352" i="16"/>
  <c r="D344" i="16"/>
  <c r="D336" i="16"/>
  <c r="D328" i="16"/>
  <c r="D320" i="16"/>
  <c r="D312" i="16"/>
  <c r="D304" i="16"/>
  <c r="D296" i="16"/>
  <c r="D288" i="16"/>
  <c r="D280" i="16"/>
  <c r="D272" i="16"/>
  <c r="D264" i="16"/>
  <c r="D256" i="16"/>
  <c r="D248" i="16"/>
  <c r="D240" i="16"/>
  <c r="D232" i="16"/>
  <c r="D224" i="16"/>
  <c r="D216" i="16"/>
  <c r="D208" i="16"/>
  <c r="D200" i="16"/>
  <c r="D192" i="16"/>
  <c r="D184" i="16"/>
  <c r="D176" i="16"/>
  <c r="D168" i="16"/>
  <c r="D160" i="16"/>
  <c r="D152" i="16"/>
  <c r="D144" i="16"/>
  <c r="D136" i="16"/>
  <c r="D128" i="16"/>
  <c r="D120" i="16"/>
  <c r="D112" i="16"/>
  <c r="D104" i="16"/>
  <c r="D96" i="16"/>
  <c r="D88" i="16"/>
  <c r="D80" i="16"/>
  <c r="D72" i="16"/>
  <c r="D64" i="16"/>
  <c r="D56" i="16"/>
  <c r="D48" i="16"/>
  <c r="D40" i="16"/>
  <c r="D32" i="16"/>
  <c r="D24" i="16"/>
  <c r="G479" i="16"/>
  <c r="D477" i="16"/>
  <c r="D389" i="16"/>
  <c r="D333" i="16"/>
  <c r="D261" i="16"/>
  <c r="D197" i="16"/>
  <c r="D141" i="16"/>
  <c r="D85" i="16"/>
  <c r="D37" i="16"/>
  <c r="G559" i="16"/>
  <c r="G495" i="16"/>
  <c r="G431" i="16"/>
  <c r="G367" i="16"/>
  <c r="G303" i="16"/>
  <c r="G239" i="16"/>
  <c r="G175" i="16"/>
  <c r="G111" i="16"/>
  <c r="G47" i="16"/>
  <c r="D557" i="16"/>
  <c r="D498" i="16"/>
  <c r="D487" i="16"/>
  <c r="D479" i="16"/>
  <c r="D471" i="16"/>
  <c r="D463" i="16"/>
  <c r="D455" i="16"/>
  <c r="D447" i="16"/>
  <c r="D439" i="16"/>
  <c r="D431" i="16"/>
  <c r="D423" i="16"/>
  <c r="D415" i="16"/>
  <c r="D407" i="16"/>
  <c r="D399" i="16"/>
  <c r="D391" i="16"/>
  <c r="D383" i="16"/>
  <c r="D375" i="16"/>
  <c r="D367" i="16"/>
  <c r="D359" i="16"/>
  <c r="D351" i="16"/>
  <c r="D343" i="16"/>
  <c r="D335" i="16"/>
  <c r="D327" i="16"/>
  <c r="D319" i="16"/>
  <c r="D311" i="16"/>
  <c r="D303" i="16"/>
  <c r="D295" i="16"/>
  <c r="D287" i="16"/>
  <c r="D279" i="16"/>
  <c r="D271" i="16"/>
  <c r="D263" i="16"/>
  <c r="D255" i="16"/>
  <c r="D247" i="16"/>
  <c r="D239" i="16"/>
  <c r="D231" i="16"/>
  <c r="D223" i="16"/>
  <c r="D215" i="16"/>
  <c r="D207" i="16"/>
  <c r="D199" i="16"/>
  <c r="D191" i="16"/>
  <c r="D183" i="16"/>
  <c r="D175" i="16"/>
  <c r="D167" i="16"/>
  <c r="D159" i="16"/>
  <c r="D151" i="16"/>
  <c r="D143" i="16"/>
  <c r="D135" i="16"/>
  <c r="D127" i="16"/>
  <c r="D119" i="16"/>
  <c r="D111" i="16"/>
  <c r="D103" i="16"/>
  <c r="D95" i="16"/>
  <c r="D87" i="16"/>
  <c r="D79" i="16"/>
  <c r="D71" i="16"/>
  <c r="D63" i="16"/>
  <c r="D55" i="16"/>
  <c r="D47" i="16"/>
  <c r="D39" i="16"/>
  <c r="D31" i="16"/>
  <c r="G415" i="16"/>
  <c r="G31" i="16"/>
  <c r="D453" i="16"/>
  <c r="D413" i="16"/>
  <c r="D357" i="16"/>
  <c r="D309" i="16"/>
  <c r="D269" i="16"/>
  <c r="D221" i="16"/>
  <c r="D173" i="16"/>
  <c r="D117" i="16"/>
  <c r="D61" i="16"/>
  <c r="G551" i="16"/>
  <c r="G487" i="16"/>
  <c r="G423" i="16"/>
  <c r="G359" i="16"/>
  <c r="G295" i="16"/>
  <c r="G231" i="16"/>
  <c r="G167" i="16"/>
  <c r="G103" i="16"/>
  <c r="G39" i="16"/>
  <c r="D549" i="16"/>
  <c r="D495" i="16"/>
  <c r="D486" i="16"/>
  <c r="D478" i="16"/>
  <c r="D470" i="16"/>
  <c r="D462" i="16"/>
  <c r="D454" i="16"/>
  <c r="D446" i="16"/>
  <c r="D438" i="16"/>
  <c r="D430" i="16"/>
  <c r="D422" i="16"/>
  <c r="D414" i="16"/>
  <c r="D406" i="16"/>
  <c r="D398" i="16"/>
  <c r="D390" i="16"/>
  <c r="D382" i="16"/>
  <c r="D374" i="16"/>
  <c r="D366" i="16"/>
  <c r="D358" i="16"/>
  <c r="D350" i="16"/>
  <c r="D342" i="16"/>
  <c r="D334" i="16"/>
  <c r="D326" i="16"/>
  <c r="D318" i="16"/>
  <c r="D310" i="16"/>
  <c r="D302" i="16"/>
  <c r="D294" i="16"/>
  <c r="D286" i="16"/>
  <c r="D278" i="16"/>
  <c r="D270" i="16"/>
  <c r="D262" i="16"/>
  <c r="D254" i="16"/>
  <c r="D246" i="16"/>
  <c r="D238" i="16"/>
  <c r="D230" i="16"/>
  <c r="D222" i="16"/>
  <c r="D214" i="16"/>
  <c r="D206" i="16"/>
  <c r="D198" i="16"/>
  <c r="D190" i="16"/>
  <c r="D182" i="16"/>
  <c r="D174" i="16"/>
  <c r="D166" i="16"/>
  <c r="D158" i="16"/>
  <c r="D150" i="16"/>
  <c r="D142" i="16"/>
  <c r="D134" i="16"/>
  <c r="D126" i="16"/>
  <c r="D118" i="16"/>
  <c r="D110" i="16"/>
  <c r="D102" i="16"/>
  <c r="D94" i="16"/>
  <c r="D86" i="16"/>
  <c r="D78" i="16"/>
  <c r="D70" i="16"/>
  <c r="D62" i="16"/>
  <c r="D54" i="16"/>
  <c r="D46" i="16"/>
  <c r="D38" i="16"/>
  <c r="D30" i="16"/>
  <c r="G543" i="16"/>
  <c r="D485" i="16"/>
  <c r="D421" i="16"/>
  <c r="D349" i="16"/>
  <c r="D285" i="16"/>
  <c r="D229" i="16"/>
  <c r="D165" i="16"/>
  <c r="D109" i="16"/>
  <c r="D45" i="16"/>
  <c r="G535" i="16"/>
  <c r="G471" i="16"/>
  <c r="G407" i="16"/>
  <c r="G343" i="16"/>
  <c r="G279" i="16"/>
  <c r="G215" i="16"/>
  <c r="G151" i="16"/>
  <c r="G87" i="16"/>
  <c r="D597" i="16"/>
  <c r="D533" i="16"/>
  <c r="D493" i="16"/>
  <c r="D484" i="16"/>
  <c r="D476" i="16"/>
  <c r="D468" i="16"/>
  <c r="D460" i="16"/>
  <c r="D452" i="16"/>
  <c r="D444" i="16"/>
  <c r="D436" i="16"/>
  <c r="D428" i="16"/>
  <c r="D420" i="16"/>
  <c r="D412" i="16"/>
  <c r="D404" i="16"/>
  <c r="D396" i="16"/>
  <c r="D388" i="16"/>
  <c r="D380" i="16"/>
  <c r="D372" i="16"/>
  <c r="D364" i="16"/>
  <c r="D356" i="16"/>
  <c r="D348" i="16"/>
  <c r="D340" i="16"/>
  <c r="D332" i="16"/>
  <c r="D324" i="16"/>
  <c r="D316" i="16"/>
  <c r="D308" i="16"/>
  <c r="D300" i="16"/>
  <c r="D292" i="16"/>
  <c r="D284" i="16"/>
  <c r="D276" i="16"/>
  <c r="D268" i="16"/>
  <c r="D260" i="16"/>
  <c r="D252" i="16"/>
  <c r="D244" i="16"/>
  <c r="D236" i="16"/>
  <c r="D228" i="16"/>
  <c r="D220" i="16"/>
  <c r="D212" i="16"/>
  <c r="D204" i="16"/>
  <c r="D196" i="16"/>
  <c r="D188" i="16"/>
  <c r="D180" i="16"/>
  <c r="D172" i="16"/>
  <c r="D164" i="16"/>
  <c r="D156" i="16"/>
  <c r="D148" i="16"/>
  <c r="D140" i="16"/>
  <c r="D132" i="16"/>
  <c r="D124" i="16"/>
  <c r="D116" i="16"/>
  <c r="D108" i="16"/>
  <c r="D100" i="16"/>
  <c r="D92" i="16"/>
  <c r="D84" i="16"/>
  <c r="D76" i="16"/>
  <c r="D68" i="16"/>
  <c r="D60" i="16"/>
  <c r="D52" i="16"/>
  <c r="D44" i="16"/>
  <c r="D36" i="16"/>
  <c r="D28" i="16"/>
  <c r="G159" i="16"/>
  <c r="D541" i="16"/>
  <c r="D445" i="16"/>
  <c r="D397" i="16"/>
  <c r="D341" i="16"/>
  <c r="D293" i="16"/>
  <c r="D245" i="16"/>
  <c r="D189" i="16"/>
  <c r="D125" i="16"/>
  <c r="D69" i="16"/>
  <c r="AL74" i="1"/>
  <c r="AL89" i="1"/>
  <c r="AL81" i="1"/>
  <c r="AL73" i="1"/>
  <c r="AL65" i="1"/>
  <c r="AL57" i="1"/>
  <c r="AL91" i="1"/>
  <c r="AL67" i="1"/>
  <c r="AL51" i="1"/>
  <c r="AL82" i="1"/>
  <c r="AL50" i="1"/>
  <c r="AL88" i="1"/>
  <c r="AL56" i="1"/>
  <c r="AL49" i="1"/>
  <c r="AL87" i="1"/>
  <c r="AL79" i="1"/>
  <c r="AL71" i="1"/>
  <c r="AL63" i="1"/>
  <c r="AL55" i="1"/>
  <c r="AL83" i="1"/>
  <c r="AL75" i="1"/>
  <c r="AL59" i="1"/>
  <c r="AL90" i="1"/>
  <c r="AL66" i="1"/>
  <c r="AL80" i="1"/>
  <c r="AL72" i="1"/>
  <c r="AL64" i="1"/>
  <c r="AL94" i="1"/>
  <c r="AL86" i="1"/>
  <c r="AL78" i="1"/>
  <c r="AL70" i="1"/>
  <c r="AL62" i="1"/>
  <c r="AL54" i="1"/>
  <c r="AL58" i="1"/>
  <c r="AL77" i="1"/>
  <c r="AL61" i="1"/>
  <c r="AL53" i="1"/>
  <c r="AL93" i="1"/>
  <c r="AL85" i="1"/>
  <c r="AL69" i="1"/>
  <c r="AL92" i="1"/>
  <c r="AL84" i="1"/>
  <c r="AL76" i="1"/>
  <c r="AL68" i="1"/>
  <c r="AL60" i="1"/>
  <c r="N9" i="2"/>
  <c r="N10" i="14"/>
  <c r="N10" i="6"/>
  <c r="N8" i="1"/>
  <c r="N10" i="16"/>
  <c r="N10" i="15"/>
  <c r="K428" i="16" l="1"/>
  <c r="BK428" i="16" s="1"/>
  <c r="BN428" i="16" s="1"/>
  <c r="K318" i="16"/>
  <c r="BK318" i="16" s="1"/>
  <c r="BN318" i="16" s="1"/>
  <c r="K140" i="16"/>
  <c r="BG140" i="16" s="1"/>
  <c r="K332" i="16"/>
  <c r="BK332" i="16" s="1"/>
  <c r="BN332" i="16" s="1"/>
  <c r="K94" i="16"/>
  <c r="BK94" i="16" s="1"/>
  <c r="BN94" i="16" s="1"/>
  <c r="K286" i="16"/>
  <c r="BK286" i="16" s="1"/>
  <c r="BN286" i="16" s="1"/>
  <c r="K125" i="16"/>
  <c r="BG125" i="16" s="1"/>
  <c r="K84" i="16"/>
  <c r="BK84" i="16" s="1"/>
  <c r="BN84" i="16" s="1"/>
  <c r="K148" i="16"/>
  <c r="BK148" i="16" s="1"/>
  <c r="BN148" i="16" s="1"/>
  <c r="K212" i="16"/>
  <c r="BK212" i="16" s="1"/>
  <c r="BN212" i="16" s="1"/>
  <c r="K276" i="16"/>
  <c r="BG276" i="16" s="1"/>
  <c r="K340" i="16"/>
  <c r="BK340" i="16" s="1"/>
  <c r="BN340" i="16" s="1"/>
  <c r="K404" i="16"/>
  <c r="BK404" i="16" s="1"/>
  <c r="BN404" i="16" s="1"/>
  <c r="K468" i="16"/>
  <c r="BK468" i="16" s="1"/>
  <c r="BN468" i="16" s="1"/>
  <c r="K165" i="16"/>
  <c r="BG165" i="16" s="1"/>
  <c r="K38" i="16"/>
  <c r="BK38" i="16" s="1"/>
  <c r="BN38" i="16" s="1"/>
  <c r="K102" i="16"/>
  <c r="BK102" i="16" s="1"/>
  <c r="BN102" i="16" s="1"/>
  <c r="K166" i="16"/>
  <c r="BK166" i="16" s="1"/>
  <c r="BN166" i="16" s="1"/>
  <c r="K230" i="16"/>
  <c r="BG230" i="16" s="1"/>
  <c r="K294" i="16"/>
  <c r="BK294" i="16" s="1"/>
  <c r="BN294" i="16" s="1"/>
  <c r="K358" i="16"/>
  <c r="BK358" i="16" s="1"/>
  <c r="BN358" i="16" s="1"/>
  <c r="K422" i="16"/>
  <c r="BK422" i="16" s="1"/>
  <c r="BN422" i="16" s="1"/>
  <c r="K486" i="16"/>
  <c r="BG486" i="16" s="1"/>
  <c r="K269" i="16"/>
  <c r="BK269" i="16" s="1"/>
  <c r="BN269" i="16" s="1"/>
  <c r="K39" i="16"/>
  <c r="BK39" i="16" s="1"/>
  <c r="BN39" i="16" s="1"/>
  <c r="K103" i="16"/>
  <c r="BK103" i="16" s="1"/>
  <c r="BN103" i="16" s="1"/>
  <c r="K167" i="16"/>
  <c r="BG167" i="16" s="1"/>
  <c r="K231" i="16"/>
  <c r="BK231" i="16" s="1"/>
  <c r="BN231" i="16" s="1"/>
  <c r="K295" i="16"/>
  <c r="BK295" i="16" s="1"/>
  <c r="BN295" i="16" s="1"/>
  <c r="K359" i="16"/>
  <c r="BK359" i="16" s="1"/>
  <c r="BN359" i="16" s="1"/>
  <c r="K423" i="16"/>
  <c r="BG423" i="16" s="1"/>
  <c r="K487" i="16"/>
  <c r="BK487" i="16" s="1"/>
  <c r="BN487" i="16" s="1"/>
  <c r="K261" i="16"/>
  <c r="BK261" i="16" s="1"/>
  <c r="BN261" i="16" s="1"/>
  <c r="K48" i="16"/>
  <c r="BK48" i="16" s="1"/>
  <c r="BN48" i="16" s="1"/>
  <c r="K112" i="16"/>
  <c r="BG112" i="16" s="1"/>
  <c r="K176" i="16"/>
  <c r="BK176" i="16" s="1"/>
  <c r="BN176" i="16" s="1"/>
  <c r="K240" i="16"/>
  <c r="BK240" i="16" s="1"/>
  <c r="BN240" i="16" s="1"/>
  <c r="K304" i="16"/>
  <c r="BK304" i="16" s="1"/>
  <c r="BN304" i="16" s="1"/>
  <c r="K368" i="16"/>
  <c r="BG368" i="16" s="1"/>
  <c r="K432" i="16"/>
  <c r="BK432" i="16" s="1"/>
  <c r="BN432" i="16" s="1"/>
  <c r="K501" i="16"/>
  <c r="BG501" i="16" s="1"/>
  <c r="K373" i="16"/>
  <c r="BG373" i="16" s="1"/>
  <c r="K49" i="16"/>
  <c r="BG49" i="16" s="1"/>
  <c r="K113" i="16"/>
  <c r="BK113" i="16" s="1"/>
  <c r="BN113" i="16" s="1"/>
  <c r="K177" i="16"/>
  <c r="BG177" i="16" s="1"/>
  <c r="K241" i="16"/>
  <c r="BG241" i="16" s="1"/>
  <c r="K305" i="16"/>
  <c r="BG305" i="16" s="1"/>
  <c r="K369" i="16"/>
  <c r="BK369" i="16" s="1"/>
  <c r="BN369" i="16" s="1"/>
  <c r="K433" i="16"/>
  <c r="BG433" i="16" s="1"/>
  <c r="K509" i="16"/>
  <c r="BG509" i="16" s="1"/>
  <c r="K325" i="16"/>
  <c r="BG325" i="16" s="1"/>
  <c r="K58" i="16"/>
  <c r="BK58" i="16" s="1"/>
  <c r="BN58" i="16" s="1"/>
  <c r="K122" i="16"/>
  <c r="BG122" i="16" s="1"/>
  <c r="K186" i="16"/>
  <c r="BG186" i="16" s="1"/>
  <c r="K250" i="16"/>
  <c r="BG250" i="16" s="1"/>
  <c r="K314" i="16"/>
  <c r="BK314" i="16" s="1"/>
  <c r="BN314" i="16" s="1"/>
  <c r="K378" i="16"/>
  <c r="BG378" i="16" s="1"/>
  <c r="K442" i="16"/>
  <c r="BG442" i="16" s="1"/>
  <c r="K581" i="16"/>
  <c r="BG581" i="16" s="1"/>
  <c r="K365" i="16"/>
  <c r="BK365" i="16" s="1"/>
  <c r="BN365" i="16" s="1"/>
  <c r="K51" i="16"/>
  <c r="BG51" i="16" s="1"/>
  <c r="K115" i="16"/>
  <c r="BG115" i="16" s="1"/>
  <c r="K179" i="16"/>
  <c r="BG179" i="16" s="1"/>
  <c r="K243" i="16"/>
  <c r="BK243" i="16" s="1"/>
  <c r="BN243" i="16" s="1"/>
  <c r="K307" i="16"/>
  <c r="BG307" i="16" s="1"/>
  <c r="K371" i="16"/>
  <c r="BG371" i="16" s="1"/>
  <c r="K435" i="16"/>
  <c r="BG435" i="16" s="1"/>
  <c r="K525" i="16"/>
  <c r="BK525" i="16" s="1"/>
  <c r="BN525" i="16" s="1"/>
  <c r="K532" i="16"/>
  <c r="BG532" i="16" s="1"/>
  <c r="K596" i="16"/>
  <c r="BG596" i="16" s="1"/>
  <c r="K502" i="16"/>
  <c r="BG502" i="16" s="1"/>
  <c r="K566" i="16"/>
  <c r="BK566" i="16" s="1"/>
  <c r="BN566" i="16" s="1"/>
  <c r="K535" i="16"/>
  <c r="BG535" i="16" s="1"/>
  <c r="K496" i="16"/>
  <c r="BG496" i="16" s="1"/>
  <c r="K560" i="16"/>
  <c r="BG560" i="16" s="1"/>
  <c r="K521" i="16"/>
  <c r="BK521" i="16" s="1"/>
  <c r="BN521" i="16" s="1"/>
  <c r="K585" i="16"/>
  <c r="BG585" i="16" s="1"/>
  <c r="K554" i="16"/>
  <c r="BG554" i="16" s="1"/>
  <c r="K515" i="16"/>
  <c r="BG515" i="16" s="1"/>
  <c r="K579" i="16"/>
  <c r="BK579" i="16" s="1"/>
  <c r="BN579" i="16" s="1"/>
  <c r="K172" i="16"/>
  <c r="BG172" i="16" s="1"/>
  <c r="K349" i="16"/>
  <c r="BG349" i="16" s="1"/>
  <c r="K541" i="16"/>
  <c r="BG541" i="16" s="1"/>
  <c r="K204" i="16"/>
  <c r="BK204" i="16" s="1"/>
  <c r="BN204" i="16" s="1"/>
  <c r="K396" i="16"/>
  <c r="BG396" i="16" s="1"/>
  <c r="K109" i="16"/>
  <c r="BG109" i="16" s="1"/>
  <c r="K158" i="16"/>
  <c r="BG158" i="16" s="1"/>
  <c r="K350" i="16"/>
  <c r="BK350" i="16" s="1"/>
  <c r="BN350" i="16" s="1"/>
  <c r="K189" i="16"/>
  <c r="BG189" i="16" s="1"/>
  <c r="K28" i="16"/>
  <c r="BG28" i="16" s="1"/>
  <c r="K92" i="16"/>
  <c r="BG92" i="16" s="1"/>
  <c r="K156" i="16"/>
  <c r="BK156" i="16" s="1"/>
  <c r="BN156" i="16" s="1"/>
  <c r="K220" i="16"/>
  <c r="BG220" i="16" s="1"/>
  <c r="K284" i="16"/>
  <c r="BG284" i="16" s="1"/>
  <c r="K348" i="16"/>
  <c r="BG348" i="16" s="1"/>
  <c r="K412" i="16"/>
  <c r="BK412" i="16" s="1"/>
  <c r="BN412" i="16" s="1"/>
  <c r="K476" i="16"/>
  <c r="BG476" i="16" s="1"/>
  <c r="K229" i="16"/>
  <c r="BG229" i="16" s="1"/>
  <c r="K46" i="16"/>
  <c r="BG46" i="16" s="1"/>
  <c r="K110" i="16"/>
  <c r="BK110" i="16" s="1"/>
  <c r="BN110" i="16" s="1"/>
  <c r="K174" i="16"/>
  <c r="BG174" i="16" s="1"/>
  <c r="K238" i="16"/>
  <c r="BG238" i="16" s="1"/>
  <c r="K302" i="16"/>
  <c r="BG302" i="16" s="1"/>
  <c r="K366" i="16"/>
  <c r="BK366" i="16" s="1"/>
  <c r="BN366" i="16" s="1"/>
  <c r="K430" i="16"/>
  <c r="BG430" i="16" s="1"/>
  <c r="K495" i="16"/>
  <c r="BG495" i="16" s="1"/>
  <c r="K309" i="16"/>
  <c r="BG309" i="16" s="1"/>
  <c r="K47" i="16"/>
  <c r="BK47" i="16" s="1"/>
  <c r="BN47" i="16" s="1"/>
  <c r="K111" i="16"/>
  <c r="BG111" i="16" s="1"/>
  <c r="K175" i="16"/>
  <c r="BG175" i="16" s="1"/>
  <c r="K239" i="16"/>
  <c r="BG239" i="16" s="1"/>
  <c r="K303" i="16"/>
  <c r="BK303" i="16" s="1"/>
  <c r="BN303" i="16" s="1"/>
  <c r="K367" i="16"/>
  <c r="BG367" i="16" s="1"/>
  <c r="K431" i="16"/>
  <c r="BG431" i="16" s="1"/>
  <c r="K498" i="16"/>
  <c r="BG498" i="16" s="1"/>
  <c r="K333" i="16"/>
  <c r="BK333" i="16" s="1"/>
  <c r="BN333" i="16" s="1"/>
  <c r="K56" i="16"/>
  <c r="BG56" i="16" s="1"/>
  <c r="K120" i="16"/>
  <c r="BG120" i="16" s="1"/>
  <c r="K184" i="16"/>
  <c r="BG184" i="16" s="1"/>
  <c r="K248" i="16"/>
  <c r="BK248" i="16" s="1"/>
  <c r="BN248" i="16" s="1"/>
  <c r="K312" i="16"/>
  <c r="BG312" i="16" s="1"/>
  <c r="K376" i="16"/>
  <c r="BG376" i="16" s="1"/>
  <c r="K440" i="16"/>
  <c r="BG440" i="16" s="1"/>
  <c r="K565" i="16"/>
  <c r="BK565" i="16" s="1"/>
  <c r="BN565" i="16" s="1"/>
  <c r="K429" i="16"/>
  <c r="BG429" i="16" s="1"/>
  <c r="K57" i="16"/>
  <c r="BG57" i="16" s="1"/>
  <c r="K121" i="16"/>
  <c r="BG121" i="16" s="1"/>
  <c r="K185" i="16"/>
  <c r="BK185" i="16" s="1"/>
  <c r="BN185" i="16" s="1"/>
  <c r="K249" i="16"/>
  <c r="BG249" i="16" s="1"/>
  <c r="K313" i="16"/>
  <c r="BG313" i="16" s="1"/>
  <c r="K377" i="16"/>
  <c r="BG377" i="16" s="1"/>
  <c r="K441" i="16"/>
  <c r="BK441" i="16" s="1"/>
  <c r="BN441" i="16" s="1"/>
  <c r="K573" i="16"/>
  <c r="BG573" i="16" s="1"/>
  <c r="K381" i="16"/>
  <c r="BG381" i="16" s="1"/>
  <c r="K66" i="16"/>
  <c r="BG66" i="16" s="1"/>
  <c r="K130" i="16"/>
  <c r="BK130" i="16" s="1"/>
  <c r="BN130" i="16" s="1"/>
  <c r="K194" i="16"/>
  <c r="BG194" i="16" s="1"/>
  <c r="K258" i="16"/>
  <c r="BG258" i="16" s="1"/>
  <c r="K322" i="16"/>
  <c r="BG322" i="16" s="1"/>
  <c r="K386" i="16"/>
  <c r="BK386" i="16" s="1"/>
  <c r="BN386" i="16" s="1"/>
  <c r="K450" i="16"/>
  <c r="BG450" i="16" s="1"/>
  <c r="K405" i="16"/>
  <c r="BG405" i="16" s="1"/>
  <c r="K59" i="16"/>
  <c r="BG59" i="16" s="1"/>
  <c r="K123" i="16"/>
  <c r="BK123" i="16" s="1"/>
  <c r="BN123" i="16" s="1"/>
  <c r="K187" i="16"/>
  <c r="BG187" i="16" s="1"/>
  <c r="K251" i="16"/>
  <c r="BG251" i="16" s="1"/>
  <c r="K315" i="16"/>
  <c r="BG315" i="16" s="1"/>
  <c r="K379" i="16"/>
  <c r="BK379" i="16" s="1"/>
  <c r="BN379" i="16" s="1"/>
  <c r="K443" i="16"/>
  <c r="BG443" i="16" s="1"/>
  <c r="K589" i="16"/>
  <c r="BG589" i="16" s="1"/>
  <c r="K540" i="16"/>
  <c r="BG540" i="16" s="1"/>
  <c r="K510" i="16"/>
  <c r="BK510" i="16" s="1"/>
  <c r="BN510" i="16" s="1"/>
  <c r="K574" i="16"/>
  <c r="BG574" i="16" s="1"/>
  <c r="K543" i="16"/>
  <c r="BG543" i="16" s="1"/>
  <c r="K504" i="16"/>
  <c r="BG504" i="16" s="1"/>
  <c r="K568" i="16"/>
  <c r="BK568" i="16" s="1"/>
  <c r="BN568" i="16" s="1"/>
  <c r="K529" i="16"/>
  <c r="BG529" i="16" s="1"/>
  <c r="K593" i="16"/>
  <c r="BG593" i="16" s="1"/>
  <c r="K562" i="16"/>
  <c r="BG562" i="16" s="1"/>
  <c r="K523" i="16"/>
  <c r="BK523" i="16" s="1"/>
  <c r="BN523" i="16" s="1"/>
  <c r="K587" i="16"/>
  <c r="BG587" i="16" s="1"/>
  <c r="K44" i="16"/>
  <c r="BG44" i="16" s="1"/>
  <c r="K69" i="16"/>
  <c r="BG69" i="16" s="1"/>
  <c r="K245" i="16"/>
  <c r="BK245" i="16" s="1"/>
  <c r="BN245" i="16" s="1"/>
  <c r="K36" i="16"/>
  <c r="BG36" i="16" s="1"/>
  <c r="K100" i="16"/>
  <c r="BG100" i="16" s="1"/>
  <c r="K164" i="16"/>
  <c r="BG164" i="16" s="1"/>
  <c r="K228" i="16"/>
  <c r="BK228" i="16" s="1"/>
  <c r="BN228" i="16" s="1"/>
  <c r="K292" i="16"/>
  <c r="BG292" i="16" s="1"/>
  <c r="K356" i="16"/>
  <c r="BG356" i="16" s="1"/>
  <c r="K420" i="16"/>
  <c r="BG420" i="16" s="1"/>
  <c r="K484" i="16"/>
  <c r="BK484" i="16" s="1"/>
  <c r="BN484" i="16" s="1"/>
  <c r="K285" i="16"/>
  <c r="BG285" i="16" s="1"/>
  <c r="K54" i="16"/>
  <c r="BG54" i="16" s="1"/>
  <c r="K118" i="16"/>
  <c r="BG118" i="16" s="1"/>
  <c r="K182" i="16"/>
  <c r="BK182" i="16" s="1"/>
  <c r="BN182" i="16" s="1"/>
  <c r="K246" i="16"/>
  <c r="BG246" i="16" s="1"/>
  <c r="K310" i="16"/>
  <c r="BG310" i="16" s="1"/>
  <c r="K374" i="16"/>
  <c r="BG374" i="16" s="1"/>
  <c r="K438" i="16"/>
  <c r="BK438" i="16" s="1"/>
  <c r="BN438" i="16" s="1"/>
  <c r="K549" i="16"/>
  <c r="BG549" i="16" s="1"/>
  <c r="K357" i="16"/>
  <c r="BG357" i="16" s="1"/>
  <c r="K55" i="16"/>
  <c r="BG55" i="16" s="1"/>
  <c r="K119" i="16"/>
  <c r="BK119" i="16" s="1"/>
  <c r="BN119" i="16" s="1"/>
  <c r="K183" i="16"/>
  <c r="BG183" i="16" s="1"/>
  <c r="K247" i="16"/>
  <c r="BG247" i="16" s="1"/>
  <c r="K311" i="16"/>
  <c r="BG311" i="16" s="1"/>
  <c r="K375" i="16"/>
  <c r="BK375" i="16" s="1"/>
  <c r="BN375" i="16" s="1"/>
  <c r="K439" i="16"/>
  <c r="BG439" i="16" s="1"/>
  <c r="K557" i="16"/>
  <c r="BG557" i="16" s="1"/>
  <c r="K389" i="16"/>
  <c r="BG389" i="16" s="1"/>
  <c r="K64" i="16"/>
  <c r="BK64" i="16" s="1"/>
  <c r="BN64" i="16" s="1"/>
  <c r="K128" i="16"/>
  <c r="BG128" i="16" s="1"/>
  <c r="K192" i="16"/>
  <c r="BG192" i="16" s="1"/>
  <c r="K256" i="16"/>
  <c r="BG256" i="16" s="1"/>
  <c r="K320" i="16"/>
  <c r="BK320" i="16" s="1"/>
  <c r="BN320" i="16" s="1"/>
  <c r="K384" i="16"/>
  <c r="BG384" i="16" s="1"/>
  <c r="K448" i="16"/>
  <c r="BG448" i="16" s="1"/>
  <c r="K437" i="16"/>
  <c r="BG437" i="16" s="1"/>
  <c r="K65" i="16"/>
  <c r="BK65" i="16" s="1"/>
  <c r="BN65" i="16" s="1"/>
  <c r="K129" i="16"/>
  <c r="BG129" i="16" s="1"/>
  <c r="K193" i="16"/>
  <c r="BG193" i="16" s="1"/>
  <c r="K257" i="16"/>
  <c r="BG257" i="16" s="1"/>
  <c r="K321" i="16"/>
  <c r="BK321" i="16" s="1"/>
  <c r="BN321" i="16" s="1"/>
  <c r="K385" i="16"/>
  <c r="BG385" i="16" s="1"/>
  <c r="K449" i="16"/>
  <c r="BG449" i="16" s="1"/>
  <c r="K469" i="16"/>
  <c r="BG469" i="16" s="1"/>
  <c r="K74" i="16"/>
  <c r="BK74" i="16" s="1"/>
  <c r="BN74" i="16" s="1"/>
  <c r="K138" i="16"/>
  <c r="BG138" i="16" s="1"/>
  <c r="K202" i="16"/>
  <c r="BG202" i="16" s="1"/>
  <c r="K266" i="16"/>
  <c r="BG266" i="16" s="1"/>
  <c r="K330" i="16"/>
  <c r="BK330" i="16" s="1"/>
  <c r="BN330" i="16" s="1"/>
  <c r="K394" i="16"/>
  <c r="BG394" i="16" s="1"/>
  <c r="K458" i="16"/>
  <c r="BG458" i="16" s="1"/>
  <c r="K53" i="16"/>
  <c r="BG53" i="16" s="1"/>
  <c r="K461" i="16"/>
  <c r="BK461" i="16" s="1"/>
  <c r="BN461" i="16" s="1"/>
  <c r="K67" i="16"/>
  <c r="BG67" i="16" s="1"/>
  <c r="K131" i="16"/>
  <c r="BG131" i="16" s="1"/>
  <c r="K195" i="16"/>
  <c r="BG195" i="16" s="1"/>
  <c r="K259" i="16"/>
  <c r="BK259" i="16" s="1"/>
  <c r="BN259" i="16" s="1"/>
  <c r="K323" i="16"/>
  <c r="BG323" i="16" s="1"/>
  <c r="K387" i="16"/>
  <c r="BG387" i="16" s="1"/>
  <c r="K451" i="16"/>
  <c r="BG451" i="16" s="1"/>
  <c r="K548" i="16"/>
  <c r="BK548" i="16" s="1"/>
  <c r="BN548" i="16" s="1"/>
  <c r="K518" i="16"/>
  <c r="BG518" i="16" s="1"/>
  <c r="K582" i="16"/>
  <c r="BG582" i="16" s="1"/>
  <c r="K551" i="16"/>
  <c r="BG551" i="16" s="1"/>
  <c r="K512" i="16"/>
  <c r="BK512" i="16" s="1"/>
  <c r="BN512" i="16" s="1"/>
  <c r="K576" i="16"/>
  <c r="BG576" i="16" s="1"/>
  <c r="K537" i="16"/>
  <c r="BG537" i="16" s="1"/>
  <c r="K506" i="16"/>
  <c r="BG506" i="16" s="1"/>
  <c r="K570" i="16"/>
  <c r="BK570" i="16" s="1"/>
  <c r="BN570" i="16" s="1"/>
  <c r="K531" i="16"/>
  <c r="BG531" i="16" s="1"/>
  <c r="K595" i="16"/>
  <c r="BG595" i="16" s="1"/>
  <c r="K236" i="16"/>
  <c r="BG236" i="16" s="1"/>
  <c r="K126" i="16"/>
  <c r="BK126" i="16" s="1"/>
  <c r="BN126" i="16" s="1"/>
  <c r="K127" i="16"/>
  <c r="BG127" i="16" s="1"/>
  <c r="K383" i="16"/>
  <c r="BG383" i="16" s="1"/>
  <c r="K200" i="16"/>
  <c r="BG200" i="16" s="1"/>
  <c r="K328" i="16"/>
  <c r="BK328" i="16" s="1"/>
  <c r="BN328" i="16" s="1"/>
  <c r="K456" i="16"/>
  <c r="BG456" i="16" s="1"/>
  <c r="K77" i="16"/>
  <c r="BG77" i="16" s="1"/>
  <c r="K494" i="16"/>
  <c r="BG494" i="16" s="1"/>
  <c r="K73" i="16"/>
  <c r="BK73" i="16" s="1"/>
  <c r="BN73" i="16" s="1"/>
  <c r="K137" i="16"/>
  <c r="BG137" i="16" s="1"/>
  <c r="K201" i="16"/>
  <c r="BG201" i="16" s="1"/>
  <c r="K265" i="16"/>
  <c r="BG265" i="16" s="1"/>
  <c r="K329" i="16"/>
  <c r="BK329" i="16" s="1"/>
  <c r="BN329" i="16" s="1"/>
  <c r="K393" i="16"/>
  <c r="BG393" i="16" s="1"/>
  <c r="K457" i="16"/>
  <c r="BG457" i="16" s="1"/>
  <c r="K29" i="16"/>
  <c r="BG29" i="16" s="1"/>
  <c r="K82" i="16"/>
  <c r="BK82" i="16" s="1"/>
  <c r="BN82" i="16" s="1"/>
  <c r="K146" i="16"/>
  <c r="BG146" i="16" s="1"/>
  <c r="K210" i="16"/>
  <c r="BG210" i="16" s="1"/>
  <c r="K274" i="16"/>
  <c r="BG274" i="16" s="1"/>
  <c r="K338" i="16"/>
  <c r="BK338" i="16" s="1"/>
  <c r="BN338" i="16" s="1"/>
  <c r="K402" i="16"/>
  <c r="BG402" i="16" s="1"/>
  <c r="K466" i="16"/>
  <c r="BG466" i="16" s="1"/>
  <c r="K101" i="16"/>
  <c r="BG101" i="16" s="1"/>
  <c r="K75" i="16"/>
  <c r="BK75" i="16" s="1"/>
  <c r="BN75" i="16" s="1"/>
  <c r="K139" i="16"/>
  <c r="BG139" i="16" s="1"/>
  <c r="K203" i="16"/>
  <c r="BG203" i="16" s="1"/>
  <c r="K267" i="16"/>
  <c r="BG267" i="16" s="1"/>
  <c r="K331" i="16"/>
  <c r="BK331" i="16" s="1"/>
  <c r="BN331" i="16" s="1"/>
  <c r="K395" i="16"/>
  <c r="BG395" i="16" s="1"/>
  <c r="K459" i="16"/>
  <c r="BG459" i="16" s="1"/>
  <c r="K492" i="16"/>
  <c r="BG492" i="16" s="1"/>
  <c r="K556" i="16"/>
  <c r="BK556" i="16" s="1"/>
  <c r="BN556" i="16" s="1"/>
  <c r="K526" i="16"/>
  <c r="BG526" i="16" s="1"/>
  <c r="K590" i="16"/>
  <c r="BG590" i="16" s="1"/>
  <c r="K559" i="16"/>
  <c r="BG559" i="16" s="1"/>
  <c r="K520" i="16"/>
  <c r="BK520" i="16" s="1"/>
  <c r="BN520" i="16" s="1"/>
  <c r="K584" i="16"/>
  <c r="BG584" i="16" s="1"/>
  <c r="K545" i="16"/>
  <c r="BG545" i="16" s="1"/>
  <c r="K514" i="16"/>
  <c r="BG514" i="16" s="1"/>
  <c r="K578" i="16"/>
  <c r="BK578" i="16" s="1"/>
  <c r="BN578" i="16" s="1"/>
  <c r="K539" i="16"/>
  <c r="BG539" i="16" s="1"/>
  <c r="K293" i="16"/>
  <c r="BG293" i="16" s="1"/>
  <c r="K493" i="16"/>
  <c r="BG493" i="16" s="1"/>
  <c r="K382" i="16"/>
  <c r="BK382" i="16" s="1"/>
  <c r="BN382" i="16" s="1"/>
  <c r="K413" i="16"/>
  <c r="BG413" i="16" s="1"/>
  <c r="K255" i="16"/>
  <c r="BG255" i="16" s="1"/>
  <c r="K136" i="16"/>
  <c r="BG136" i="16" s="1"/>
  <c r="K264" i="16"/>
  <c r="BK264" i="16" s="1"/>
  <c r="BN264" i="16" s="1"/>
  <c r="K392" i="16"/>
  <c r="BG392" i="16" s="1"/>
  <c r="K341" i="16"/>
  <c r="BG341" i="16" s="1"/>
  <c r="K52" i="16"/>
  <c r="BG52" i="16" s="1"/>
  <c r="K116" i="16"/>
  <c r="BK116" i="16" s="1"/>
  <c r="BN116" i="16" s="1"/>
  <c r="K180" i="16"/>
  <c r="BG180" i="16" s="1"/>
  <c r="K244" i="16"/>
  <c r="BG244" i="16" s="1"/>
  <c r="K308" i="16"/>
  <c r="BG308" i="16" s="1"/>
  <c r="K372" i="16"/>
  <c r="BK372" i="16" s="1"/>
  <c r="BN372" i="16" s="1"/>
  <c r="K436" i="16"/>
  <c r="BG436" i="16" s="1"/>
  <c r="K533" i="16"/>
  <c r="BG533" i="16" s="1"/>
  <c r="K421" i="16"/>
  <c r="BG421" i="16" s="1"/>
  <c r="K70" i="16"/>
  <c r="BK70" i="16" s="1"/>
  <c r="BN70" i="16" s="1"/>
  <c r="K134" i="16"/>
  <c r="BG134" i="16" s="1"/>
  <c r="K198" i="16"/>
  <c r="BG198" i="16" s="1"/>
  <c r="K262" i="16"/>
  <c r="BG262" i="16" s="1"/>
  <c r="K326" i="16"/>
  <c r="BK326" i="16" s="1"/>
  <c r="BN326" i="16" s="1"/>
  <c r="K390" i="16"/>
  <c r="BG390" i="16" s="1"/>
  <c r="K454" i="16"/>
  <c r="BG454" i="16" s="1"/>
  <c r="K61" i="16"/>
  <c r="BG61" i="16" s="1"/>
  <c r="K453" i="16"/>
  <c r="BK453" i="16" s="1"/>
  <c r="BN453" i="16" s="1"/>
  <c r="K71" i="16"/>
  <c r="BG71" i="16" s="1"/>
  <c r="K135" i="16"/>
  <c r="BG135" i="16" s="1"/>
  <c r="K199" i="16"/>
  <c r="BG199" i="16" s="1"/>
  <c r="K263" i="16"/>
  <c r="BK263" i="16" s="1"/>
  <c r="BN263" i="16" s="1"/>
  <c r="K327" i="16"/>
  <c r="BG327" i="16" s="1"/>
  <c r="K391" i="16"/>
  <c r="BG391" i="16" s="1"/>
  <c r="K455" i="16"/>
  <c r="BG455" i="16" s="1"/>
  <c r="K37" i="16"/>
  <c r="BK37" i="16" s="1"/>
  <c r="BN37" i="16" s="1"/>
  <c r="K80" i="16"/>
  <c r="BG80" i="16" s="1"/>
  <c r="K144" i="16"/>
  <c r="BG144" i="16" s="1"/>
  <c r="K208" i="16"/>
  <c r="BG208" i="16" s="1"/>
  <c r="K272" i="16"/>
  <c r="BK272" i="16" s="1"/>
  <c r="BN272" i="16" s="1"/>
  <c r="K336" i="16"/>
  <c r="BG336" i="16" s="1"/>
  <c r="K400" i="16"/>
  <c r="BG400" i="16" s="1"/>
  <c r="K464" i="16"/>
  <c r="BG464" i="16" s="1"/>
  <c r="K133" i="16"/>
  <c r="BK133" i="16" s="1"/>
  <c r="BN133" i="16" s="1"/>
  <c r="K81" i="16"/>
  <c r="BG81" i="16" s="1"/>
  <c r="K145" i="16"/>
  <c r="BG145" i="16" s="1"/>
  <c r="K209" i="16"/>
  <c r="BG209" i="16" s="1"/>
  <c r="K273" i="16"/>
  <c r="BK273" i="16" s="1"/>
  <c r="BN273" i="16" s="1"/>
  <c r="K337" i="16"/>
  <c r="BG337" i="16" s="1"/>
  <c r="K401" i="16"/>
  <c r="BG401" i="16" s="1"/>
  <c r="K465" i="16"/>
  <c r="BG465" i="16" s="1"/>
  <c r="K93" i="16"/>
  <c r="BK93" i="16" s="1"/>
  <c r="BN93" i="16" s="1"/>
  <c r="K26" i="16"/>
  <c r="BG26" i="16" s="1"/>
  <c r="K90" i="16"/>
  <c r="BG90" i="16" s="1"/>
  <c r="K154" i="16"/>
  <c r="BG154" i="16" s="1"/>
  <c r="K218" i="16"/>
  <c r="BK218" i="16" s="1"/>
  <c r="BN218" i="16" s="1"/>
  <c r="K282" i="16"/>
  <c r="BG282" i="16" s="1"/>
  <c r="K346" i="16"/>
  <c r="BG346" i="16" s="1"/>
  <c r="K410" i="16"/>
  <c r="BG410" i="16" s="1"/>
  <c r="K474" i="16"/>
  <c r="BK474" i="16" s="1"/>
  <c r="BN474" i="16" s="1"/>
  <c r="K149" i="16"/>
  <c r="BG149" i="16" s="1"/>
  <c r="K83" i="16"/>
  <c r="BG83" i="16" s="1"/>
  <c r="K147" i="16"/>
  <c r="BG147" i="16" s="1"/>
  <c r="K211" i="16"/>
  <c r="BK211" i="16" s="1"/>
  <c r="BN211" i="16" s="1"/>
  <c r="K275" i="16"/>
  <c r="BG275" i="16" s="1"/>
  <c r="K339" i="16"/>
  <c r="BK339" i="16" s="1"/>
  <c r="BN339" i="16" s="1"/>
  <c r="K403" i="16"/>
  <c r="BG403" i="16" s="1"/>
  <c r="K467" i="16"/>
  <c r="BK467" i="16" s="1"/>
  <c r="BN467" i="16" s="1"/>
  <c r="K500" i="16"/>
  <c r="BG500" i="16" s="1"/>
  <c r="K564" i="16"/>
  <c r="BK564" i="16" s="1"/>
  <c r="BN564" i="16" s="1"/>
  <c r="K534" i="16"/>
  <c r="BG534" i="16" s="1"/>
  <c r="K503" i="16"/>
  <c r="BK503" i="16" s="1"/>
  <c r="BN503" i="16" s="1"/>
  <c r="K567" i="16"/>
  <c r="BG567" i="16" s="1"/>
  <c r="K528" i="16"/>
  <c r="BK528" i="16" s="1"/>
  <c r="BN528" i="16" s="1"/>
  <c r="K592" i="16"/>
  <c r="BG592" i="16" s="1"/>
  <c r="K553" i="16"/>
  <c r="BK553" i="16" s="1"/>
  <c r="BN553" i="16" s="1"/>
  <c r="K522" i="16"/>
  <c r="BG522" i="16" s="1"/>
  <c r="K586" i="16"/>
  <c r="BK586" i="16" s="1"/>
  <c r="BN586" i="16" s="1"/>
  <c r="K547" i="16"/>
  <c r="BG547" i="16" s="1"/>
  <c r="K23" i="16"/>
  <c r="BK23" i="16" s="1"/>
  <c r="BN23" i="16" s="1"/>
  <c r="K108" i="16"/>
  <c r="BK108" i="16" s="1"/>
  <c r="BN108" i="16" s="1"/>
  <c r="K62" i="16"/>
  <c r="BK62" i="16" s="1"/>
  <c r="BN62" i="16" s="1"/>
  <c r="K446" i="16"/>
  <c r="BG446" i="16" s="1"/>
  <c r="K63" i="16"/>
  <c r="BK63" i="16" s="1"/>
  <c r="BN63" i="16" s="1"/>
  <c r="K319" i="16"/>
  <c r="BK319" i="16" s="1"/>
  <c r="BN319" i="16" s="1"/>
  <c r="K477" i="16"/>
  <c r="BK477" i="16" s="1"/>
  <c r="BN477" i="16" s="1"/>
  <c r="K397" i="16"/>
  <c r="BG397" i="16" s="1"/>
  <c r="K124" i="16"/>
  <c r="BK124" i="16" s="1"/>
  <c r="BN124" i="16" s="1"/>
  <c r="K252" i="16"/>
  <c r="BK252" i="16" s="1"/>
  <c r="BN252" i="16" s="1"/>
  <c r="K316" i="16"/>
  <c r="BK316" i="16" s="1"/>
  <c r="BN316" i="16" s="1"/>
  <c r="K380" i="16"/>
  <c r="BG380" i="16" s="1"/>
  <c r="K444" i="16"/>
  <c r="BK444" i="16" s="1"/>
  <c r="BN444" i="16" s="1"/>
  <c r="K597" i="16"/>
  <c r="BK597" i="16" s="1"/>
  <c r="BN597" i="16" s="1"/>
  <c r="K485" i="16"/>
  <c r="BK485" i="16" s="1"/>
  <c r="BN485" i="16" s="1"/>
  <c r="K78" i="16"/>
  <c r="BG78" i="16" s="1"/>
  <c r="K142" i="16"/>
  <c r="BK142" i="16" s="1"/>
  <c r="BN142" i="16" s="1"/>
  <c r="K206" i="16"/>
  <c r="BK206" i="16" s="1"/>
  <c r="BN206" i="16" s="1"/>
  <c r="K270" i="16"/>
  <c r="BK270" i="16" s="1"/>
  <c r="BN270" i="16" s="1"/>
  <c r="K334" i="16"/>
  <c r="BG334" i="16" s="1"/>
  <c r="K398" i="16"/>
  <c r="BK398" i="16" s="1"/>
  <c r="BN398" i="16" s="1"/>
  <c r="K462" i="16"/>
  <c r="BK462" i="16" s="1"/>
  <c r="BN462" i="16" s="1"/>
  <c r="K117" i="16"/>
  <c r="BK117" i="16" s="1"/>
  <c r="BN117" i="16" s="1"/>
  <c r="K79" i="16"/>
  <c r="BG79" i="16" s="1"/>
  <c r="K143" i="16"/>
  <c r="BK143" i="16" s="1"/>
  <c r="BN143" i="16" s="1"/>
  <c r="K207" i="16"/>
  <c r="BK207" i="16" s="1"/>
  <c r="BN207" i="16" s="1"/>
  <c r="K271" i="16"/>
  <c r="BK271" i="16" s="1"/>
  <c r="BN271" i="16" s="1"/>
  <c r="K335" i="16"/>
  <c r="BG335" i="16" s="1"/>
  <c r="K399" i="16"/>
  <c r="BK399" i="16" s="1"/>
  <c r="BN399" i="16" s="1"/>
  <c r="K463" i="16"/>
  <c r="BK463" i="16" s="1"/>
  <c r="BN463" i="16" s="1"/>
  <c r="K85" i="16"/>
  <c r="BK85" i="16" s="1"/>
  <c r="BN85" i="16" s="1"/>
  <c r="K24" i="16"/>
  <c r="BG24" i="16" s="1"/>
  <c r="K88" i="16"/>
  <c r="BK88" i="16" s="1"/>
  <c r="BN88" i="16" s="1"/>
  <c r="K152" i="16"/>
  <c r="BK152" i="16" s="1"/>
  <c r="BN152" i="16" s="1"/>
  <c r="K216" i="16"/>
  <c r="BK216" i="16" s="1"/>
  <c r="BN216" i="16" s="1"/>
  <c r="K280" i="16"/>
  <c r="BG280" i="16" s="1"/>
  <c r="K344" i="16"/>
  <c r="BK344" i="16" s="1"/>
  <c r="BN344" i="16" s="1"/>
  <c r="K408" i="16"/>
  <c r="BK408" i="16" s="1"/>
  <c r="BN408" i="16" s="1"/>
  <c r="K472" i="16"/>
  <c r="BK472" i="16" s="1"/>
  <c r="BN472" i="16" s="1"/>
  <c r="K181" i="16"/>
  <c r="BG181" i="16" s="1"/>
  <c r="K25" i="16"/>
  <c r="BK25" i="16" s="1"/>
  <c r="BN25" i="16" s="1"/>
  <c r="K89" i="16"/>
  <c r="BK89" i="16" s="1"/>
  <c r="BN89" i="16" s="1"/>
  <c r="K153" i="16"/>
  <c r="BK153" i="16" s="1"/>
  <c r="BN153" i="16" s="1"/>
  <c r="K217" i="16"/>
  <c r="BG217" i="16" s="1"/>
  <c r="K281" i="16"/>
  <c r="BK281" i="16" s="1"/>
  <c r="BN281" i="16" s="1"/>
  <c r="K345" i="16"/>
  <c r="BK345" i="16" s="1"/>
  <c r="BN345" i="16" s="1"/>
  <c r="K409" i="16"/>
  <c r="BK409" i="16" s="1"/>
  <c r="BN409" i="16" s="1"/>
  <c r="K473" i="16"/>
  <c r="BG473" i="16" s="1"/>
  <c r="K157" i="16"/>
  <c r="BK157" i="16" s="1"/>
  <c r="BN157" i="16" s="1"/>
  <c r="K34" i="16"/>
  <c r="BK34" i="16" s="1"/>
  <c r="BN34" i="16" s="1"/>
  <c r="K98" i="16"/>
  <c r="BK98" i="16" s="1"/>
  <c r="BN98" i="16" s="1"/>
  <c r="K162" i="16"/>
  <c r="BG162" i="16" s="1"/>
  <c r="K226" i="16"/>
  <c r="BK226" i="16" s="1"/>
  <c r="BN226" i="16" s="1"/>
  <c r="K290" i="16"/>
  <c r="BK290" i="16" s="1"/>
  <c r="BN290" i="16" s="1"/>
  <c r="K354" i="16"/>
  <c r="BK354" i="16" s="1"/>
  <c r="BN354" i="16" s="1"/>
  <c r="K418" i="16"/>
  <c r="BG418" i="16" s="1"/>
  <c r="K482" i="16"/>
  <c r="BK482" i="16" s="1"/>
  <c r="BN482" i="16" s="1"/>
  <c r="K205" i="16"/>
  <c r="BK205" i="16" s="1"/>
  <c r="BN205" i="16" s="1"/>
  <c r="K27" i="16"/>
  <c r="BK27" i="16" s="1"/>
  <c r="BN27" i="16" s="1"/>
  <c r="K91" i="16"/>
  <c r="BG91" i="16" s="1"/>
  <c r="K155" i="16"/>
  <c r="BK155" i="16" s="1"/>
  <c r="BN155" i="16" s="1"/>
  <c r="K219" i="16"/>
  <c r="BK219" i="16" s="1"/>
  <c r="BN219" i="16" s="1"/>
  <c r="K283" i="16"/>
  <c r="BK283" i="16" s="1"/>
  <c r="BN283" i="16" s="1"/>
  <c r="K347" i="16"/>
  <c r="BG347" i="16" s="1"/>
  <c r="K411" i="16"/>
  <c r="BK411" i="16" s="1"/>
  <c r="BN411" i="16" s="1"/>
  <c r="K475" i="16"/>
  <c r="BK475" i="16" s="1"/>
  <c r="BN475" i="16" s="1"/>
  <c r="K508" i="16"/>
  <c r="BK508" i="16" s="1"/>
  <c r="BN508" i="16" s="1"/>
  <c r="K572" i="16"/>
  <c r="BG572" i="16" s="1"/>
  <c r="K542" i="16"/>
  <c r="BK542" i="16" s="1"/>
  <c r="BN542" i="16" s="1"/>
  <c r="K511" i="16"/>
  <c r="BK511" i="16" s="1"/>
  <c r="BN511" i="16" s="1"/>
  <c r="K575" i="16"/>
  <c r="BK575" i="16" s="1"/>
  <c r="BN575" i="16" s="1"/>
  <c r="K536" i="16"/>
  <c r="BG536" i="16" s="1"/>
  <c r="K497" i="16"/>
  <c r="BK497" i="16" s="1"/>
  <c r="BN497" i="16" s="1"/>
  <c r="K561" i="16"/>
  <c r="BK561" i="16" s="1"/>
  <c r="BN561" i="16" s="1"/>
  <c r="K530" i="16"/>
  <c r="BK530" i="16" s="1"/>
  <c r="BN530" i="16" s="1"/>
  <c r="K594" i="16"/>
  <c r="BG594" i="16" s="1"/>
  <c r="K555" i="16"/>
  <c r="BK555" i="16" s="1"/>
  <c r="BN555" i="16" s="1"/>
  <c r="K364" i="16"/>
  <c r="BK364" i="16" s="1"/>
  <c r="BN364" i="16" s="1"/>
  <c r="K254" i="16"/>
  <c r="BK254" i="16" s="1"/>
  <c r="BN254" i="16" s="1"/>
  <c r="K191" i="16"/>
  <c r="BG191" i="16" s="1"/>
  <c r="K447" i="16"/>
  <c r="BK447" i="16" s="1"/>
  <c r="BN447" i="16" s="1"/>
  <c r="K72" i="16"/>
  <c r="BK72" i="16" s="1"/>
  <c r="BN72" i="16" s="1"/>
  <c r="K60" i="16"/>
  <c r="BK60" i="16" s="1"/>
  <c r="BN60" i="16" s="1"/>
  <c r="K188" i="16"/>
  <c r="BG188" i="16" s="1"/>
  <c r="K445" i="16"/>
  <c r="BK445" i="16" s="1"/>
  <c r="BN445" i="16" s="1"/>
  <c r="K68" i="16"/>
  <c r="BK68" i="16" s="1"/>
  <c r="BN68" i="16" s="1"/>
  <c r="K132" i="16"/>
  <c r="BK132" i="16" s="1"/>
  <c r="BN132" i="16" s="1"/>
  <c r="K196" i="16"/>
  <c r="BG196" i="16" s="1"/>
  <c r="K260" i="16"/>
  <c r="BK260" i="16" s="1"/>
  <c r="BN260" i="16" s="1"/>
  <c r="K324" i="16"/>
  <c r="BK324" i="16" s="1"/>
  <c r="BN324" i="16" s="1"/>
  <c r="K388" i="16"/>
  <c r="BK388" i="16" s="1"/>
  <c r="BN388" i="16" s="1"/>
  <c r="K452" i="16"/>
  <c r="BG452" i="16" s="1"/>
  <c r="K45" i="16"/>
  <c r="BK45" i="16" s="1"/>
  <c r="BN45" i="16" s="1"/>
  <c r="K86" i="16"/>
  <c r="BK86" i="16" s="1"/>
  <c r="BN86" i="16" s="1"/>
  <c r="K150" i="16"/>
  <c r="BK150" i="16" s="1"/>
  <c r="BN150" i="16" s="1"/>
  <c r="K214" i="16"/>
  <c r="BG214" i="16" s="1"/>
  <c r="K278" i="16"/>
  <c r="BK278" i="16" s="1"/>
  <c r="BN278" i="16" s="1"/>
  <c r="K342" i="16"/>
  <c r="BK342" i="16" s="1"/>
  <c r="BN342" i="16" s="1"/>
  <c r="K406" i="16"/>
  <c r="BK406" i="16" s="1"/>
  <c r="BN406" i="16" s="1"/>
  <c r="K470" i="16"/>
  <c r="BG470" i="16" s="1"/>
  <c r="K173" i="16"/>
  <c r="BK173" i="16" s="1"/>
  <c r="BN173" i="16" s="1"/>
  <c r="K87" i="16"/>
  <c r="BK87" i="16" s="1"/>
  <c r="BN87" i="16" s="1"/>
  <c r="K151" i="16"/>
  <c r="BK151" i="16" s="1"/>
  <c r="BN151" i="16" s="1"/>
  <c r="K215" i="16"/>
  <c r="BG215" i="16" s="1"/>
  <c r="K279" i="16"/>
  <c r="BK279" i="16" s="1"/>
  <c r="BN279" i="16" s="1"/>
  <c r="K343" i="16"/>
  <c r="BK343" i="16" s="1"/>
  <c r="BN343" i="16" s="1"/>
  <c r="K407" i="16"/>
  <c r="BK407" i="16" s="1"/>
  <c r="BN407" i="16" s="1"/>
  <c r="K471" i="16"/>
  <c r="BG471" i="16" s="1"/>
  <c r="K141" i="16"/>
  <c r="BK141" i="16" s="1"/>
  <c r="BN141" i="16" s="1"/>
  <c r="K32" i="16"/>
  <c r="BK32" i="16" s="1"/>
  <c r="BN32" i="16" s="1"/>
  <c r="K96" i="16"/>
  <c r="BK96" i="16" s="1"/>
  <c r="BN96" i="16" s="1"/>
  <c r="K160" i="16"/>
  <c r="BG160" i="16" s="1"/>
  <c r="K224" i="16"/>
  <c r="BK224" i="16" s="1"/>
  <c r="BN224" i="16" s="1"/>
  <c r="K288" i="16"/>
  <c r="BK288" i="16" s="1"/>
  <c r="BN288" i="16" s="1"/>
  <c r="K352" i="16"/>
  <c r="BK352" i="16" s="1"/>
  <c r="BN352" i="16" s="1"/>
  <c r="K416" i="16"/>
  <c r="BG416" i="16" s="1"/>
  <c r="K480" i="16"/>
  <c r="BK480" i="16" s="1"/>
  <c r="BN480" i="16" s="1"/>
  <c r="K237" i="16"/>
  <c r="BK237" i="16" s="1"/>
  <c r="BN237" i="16" s="1"/>
  <c r="K33" i="16"/>
  <c r="BK33" i="16" s="1"/>
  <c r="BN33" i="16" s="1"/>
  <c r="K97" i="16"/>
  <c r="BG97" i="16" s="1"/>
  <c r="K161" i="16"/>
  <c r="BK161" i="16" s="1"/>
  <c r="BN161" i="16" s="1"/>
  <c r="K225" i="16"/>
  <c r="BK225" i="16" s="1"/>
  <c r="BN225" i="16" s="1"/>
  <c r="K289" i="16"/>
  <c r="BK289" i="16" s="1"/>
  <c r="BN289" i="16" s="1"/>
  <c r="K353" i="16"/>
  <c r="BG353" i="16" s="1"/>
  <c r="K417" i="16"/>
  <c r="BK417" i="16" s="1"/>
  <c r="BN417" i="16" s="1"/>
  <c r="K481" i="16"/>
  <c r="BK481" i="16" s="1"/>
  <c r="BN481" i="16" s="1"/>
  <c r="K213" i="16"/>
  <c r="BK213" i="16" s="1"/>
  <c r="BN213" i="16" s="1"/>
  <c r="K42" i="16"/>
  <c r="BK42" i="16" s="1"/>
  <c r="BN42" i="16" s="1"/>
  <c r="K106" i="16"/>
  <c r="BK106" i="16" s="1"/>
  <c r="BN106" i="16" s="1"/>
  <c r="K170" i="16"/>
  <c r="BK170" i="16" s="1"/>
  <c r="BN170" i="16" s="1"/>
  <c r="K234" i="16"/>
  <c r="BK234" i="16" s="1"/>
  <c r="BN234" i="16" s="1"/>
  <c r="K298" i="16"/>
  <c r="BK298" i="16" s="1"/>
  <c r="BN298" i="16" s="1"/>
  <c r="K362" i="16"/>
  <c r="BK362" i="16" s="1"/>
  <c r="BN362" i="16" s="1"/>
  <c r="K426" i="16"/>
  <c r="BK426" i="16" s="1"/>
  <c r="BN426" i="16" s="1"/>
  <c r="K490" i="16"/>
  <c r="BK490" i="16" s="1"/>
  <c r="BN490" i="16" s="1"/>
  <c r="K253" i="16"/>
  <c r="BK253" i="16" s="1"/>
  <c r="BN253" i="16" s="1"/>
  <c r="K35" i="16"/>
  <c r="BK35" i="16" s="1"/>
  <c r="BN35" i="16" s="1"/>
  <c r="K99" i="16"/>
  <c r="BK99" i="16" s="1"/>
  <c r="BN99" i="16" s="1"/>
  <c r="K163" i="16"/>
  <c r="BK163" i="16" s="1"/>
  <c r="BN163" i="16" s="1"/>
  <c r="K227" i="16"/>
  <c r="BK227" i="16" s="1"/>
  <c r="BN227" i="16" s="1"/>
  <c r="K291" i="16"/>
  <c r="BK291" i="16" s="1"/>
  <c r="BN291" i="16" s="1"/>
  <c r="K355" i="16"/>
  <c r="BK355" i="16" s="1"/>
  <c r="BN355" i="16" s="1"/>
  <c r="K419" i="16"/>
  <c r="BK419" i="16" s="1"/>
  <c r="BN419" i="16" s="1"/>
  <c r="K483" i="16"/>
  <c r="BK483" i="16" s="1"/>
  <c r="BN483" i="16" s="1"/>
  <c r="K516" i="16"/>
  <c r="BK516" i="16" s="1"/>
  <c r="BN516" i="16" s="1"/>
  <c r="K580" i="16"/>
  <c r="BK580" i="16" s="1"/>
  <c r="BN580" i="16" s="1"/>
  <c r="K550" i="16"/>
  <c r="BK550" i="16" s="1"/>
  <c r="BN550" i="16" s="1"/>
  <c r="K519" i="16"/>
  <c r="BK519" i="16" s="1"/>
  <c r="BN519" i="16" s="1"/>
  <c r="K583" i="16"/>
  <c r="BK583" i="16" s="1"/>
  <c r="BN583" i="16" s="1"/>
  <c r="K544" i="16"/>
  <c r="BK544" i="16" s="1"/>
  <c r="BN544" i="16" s="1"/>
  <c r="K505" i="16"/>
  <c r="BK505" i="16" s="1"/>
  <c r="BN505" i="16" s="1"/>
  <c r="K569" i="16"/>
  <c r="BK569" i="16" s="1"/>
  <c r="BN569" i="16" s="1"/>
  <c r="K538" i="16"/>
  <c r="BK538" i="16" s="1"/>
  <c r="BN538" i="16" s="1"/>
  <c r="K499" i="16"/>
  <c r="BK499" i="16" s="1"/>
  <c r="BN499" i="16" s="1"/>
  <c r="K563" i="16"/>
  <c r="BK563" i="16" s="1"/>
  <c r="BN563" i="16" s="1"/>
  <c r="K300" i="16"/>
  <c r="BK300" i="16" s="1"/>
  <c r="BN300" i="16" s="1"/>
  <c r="K190" i="16"/>
  <c r="BK190" i="16" s="1"/>
  <c r="BN190" i="16" s="1"/>
  <c r="K76" i="16"/>
  <c r="BK76" i="16" s="1"/>
  <c r="BN76" i="16" s="1"/>
  <c r="K268" i="16"/>
  <c r="BK268" i="16" s="1"/>
  <c r="BN268" i="16" s="1"/>
  <c r="K460" i="16"/>
  <c r="BK460" i="16" s="1"/>
  <c r="BN460" i="16" s="1"/>
  <c r="K30" i="16"/>
  <c r="BK30" i="16" s="1"/>
  <c r="BN30" i="16" s="1"/>
  <c r="K222" i="16"/>
  <c r="BK222" i="16" s="1"/>
  <c r="BN222" i="16" s="1"/>
  <c r="K414" i="16"/>
  <c r="BK414" i="16" s="1"/>
  <c r="BN414" i="16" s="1"/>
  <c r="K478" i="16"/>
  <c r="BK478" i="16" s="1"/>
  <c r="BN478" i="16" s="1"/>
  <c r="K221" i="16"/>
  <c r="BK221" i="16" s="1"/>
  <c r="BN221" i="16" s="1"/>
  <c r="K31" i="16"/>
  <c r="BK31" i="16" s="1"/>
  <c r="BN31" i="16" s="1"/>
  <c r="K95" i="16"/>
  <c r="BK95" i="16" s="1"/>
  <c r="BN95" i="16" s="1"/>
  <c r="K159" i="16"/>
  <c r="BK159" i="16" s="1"/>
  <c r="BN159" i="16" s="1"/>
  <c r="K223" i="16"/>
  <c r="BK223" i="16" s="1"/>
  <c r="BN223" i="16" s="1"/>
  <c r="K287" i="16"/>
  <c r="BK287" i="16" s="1"/>
  <c r="BN287" i="16" s="1"/>
  <c r="K351" i="16"/>
  <c r="BK351" i="16" s="1"/>
  <c r="BN351" i="16" s="1"/>
  <c r="K415" i="16"/>
  <c r="BK415" i="16" s="1"/>
  <c r="BN415" i="16" s="1"/>
  <c r="K479" i="16"/>
  <c r="BK479" i="16" s="1"/>
  <c r="BN479" i="16" s="1"/>
  <c r="K197" i="16"/>
  <c r="BK197" i="16" s="1"/>
  <c r="BN197" i="16" s="1"/>
  <c r="K40" i="16"/>
  <c r="BK40" i="16" s="1"/>
  <c r="BN40" i="16" s="1"/>
  <c r="K104" i="16"/>
  <c r="BK104" i="16" s="1"/>
  <c r="BN104" i="16" s="1"/>
  <c r="K168" i="16"/>
  <c r="BK168" i="16" s="1"/>
  <c r="BN168" i="16" s="1"/>
  <c r="K232" i="16"/>
  <c r="BK232" i="16" s="1"/>
  <c r="BN232" i="16" s="1"/>
  <c r="K296" i="16"/>
  <c r="BK296" i="16" s="1"/>
  <c r="BN296" i="16" s="1"/>
  <c r="K360" i="16"/>
  <c r="BK360" i="16" s="1"/>
  <c r="BN360" i="16" s="1"/>
  <c r="K424" i="16"/>
  <c r="BK424" i="16" s="1"/>
  <c r="BN424" i="16" s="1"/>
  <c r="K488" i="16"/>
  <c r="BK488" i="16" s="1"/>
  <c r="BN488" i="16" s="1"/>
  <c r="K301" i="16"/>
  <c r="BK301" i="16" s="1"/>
  <c r="BN301" i="16" s="1"/>
  <c r="K41" i="16"/>
  <c r="BK41" i="16" s="1"/>
  <c r="BN41" i="16" s="1"/>
  <c r="K105" i="16"/>
  <c r="BK105" i="16" s="1"/>
  <c r="BN105" i="16" s="1"/>
  <c r="K169" i="16"/>
  <c r="BK169" i="16" s="1"/>
  <c r="BN169" i="16" s="1"/>
  <c r="K233" i="16"/>
  <c r="BK233" i="16" s="1"/>
  <c r="BN233" i="16" s="1"/>
  <c r="K297" i="16"/>
  <c r="BK297" i="16" s="1"/>
  <c r="BN297" i="16" s="1"/>
  <c r="K361" i="16"/>
  <c r="BK361" i="16" s="1"/>
  <c r="BN361" i="16" s="1"/>
  <c r="K425" i="16"/>
  <c r="BK425" i="16" s="1"/>
  <c r="BN425" i="16" s="1"/>
  <c r="K489" i="16"/>
  <c r="BK489" i="16" s="1"/>
  <c r="BN489" i="16" s="1"/>
  <c r="K277" i="16"/>
  <c r="BK277" i="16" s="1"/>
  <c r="BN277" i="16" s="1"/>
  <c r="K50" i="16"/>
  <c r="BK50" i="16" s="1"/>
  <c r="BN50" i="16" s="1"/>
  <c r="K114" i="16"/>
  <c r="BK114" i="16" s="1"/>
  <c r="BN114" i="16" s="1"/>
  <c r="K178" i="16"/>
  <c r="BK178" i="16" s="1"/>
  <c r="BN178" i="16" s="1"/>
  <c r="K242" i="16"/>
  <c r="BK242" i="16" s="1"/>
  <c r="BN242" i="16" s="1"/>
  <c r="K306" i="16"/>
  <c r="BK306" i="16" s="1"/>
  <c r="BN306" i="16" s="1"/>
  <c r="K370" i="16"/>
  <c r="BK370" i="16" s="1"/>
  <c r="BN370" i="16" s="1"/>
  <c r="K434" i="16"/>
  <c r="BK434" i="16" s="1"/>
  <c r="BN434" i="16" s="1"/>
  <c r="K517" i="16"/>
  <c r="BK517" i="16" s="1"/>
  <c r="BN517" i="16" s="1"/>
  <c r="K317" i="16"/>
  <c r="BK317" i="16" s="1"/>
  <c r="BN317" i="16" s="1"/>
  <c r="K43" i="16"/>
  <c r="BK43" i="16" s="1"/>
  <c r="BN43" i="16" s="1"/>
  <c r="K107" i="16"/>
  <c r="BK107" i="16" s="1"/>
  <c r="BN107" i="16" s="1"/>
  <c r="K171" i="16"/>
  <c r="BK171" i="16" s="1"/>
  <c r="BN171" i="16" s="1"/>
  <c r="K235" i="16"/>
  <c r="BK235" i="16" s="1"/>
  <c r="BN235" i="16" s="1"/>
  <c r="K299" i="16"/>
  <c r="BK299" i="16" s="1"/>
  <c r="BN299" i="16" s="1"/>
  <c r="K363" i="16"/>
  <c r="BK363" i="16" s="1"/>
  <c r="BN363" i="16" s="1"/>
  <c r="K427" i="16"/>
  <c r="BK427" i="16" s="1"/>
  <c r="BN427" i="16" s="1"/>
  <c r="K491" i="16"/>
  <c r="BK491" i="16" s="1"/>
  <c r="BN491" i="16" s="1"/>
  <c r="K524" i="16"/>
  <c r="BK524" i="16" s="1"/>
  <c r="BN524" i="16" s="1"/>
  <c r="K588" i="16"/>
  <c r="BK588" i="16" s="1"/>
  <c r="BN588" i="16" s="1"/>
  <c r="K558" i="16"/>
  <c r="BK558" i="16" s="1"/>
  <c r="BN558" i="16" s="1"/>
  <c r="K527" i="16"/>
  <c r="BK527" i="16" s="1"/>
  <c r="BN527" i="16" s="1"/>
  <c r="K591" i="16"/>
  <c r="BK591" i="16" s="1"/>
  <c r="BN591" i="16" s="1"/>
  <c r="K552" i="16"/>
  <c r="BK552" i="16" s="1"/>
  <c r="BN552" i="16" s="1"/>
  <c r="K513" i="16"/>
  <c r="BK513" i="16" s="1"/>
  <c r="BN513" i="16" s="1"/>
  <c r="K577" i="16"/>
  <c r="BK577" i="16" s="1"/>
  <c r="BN577" i="16" s="1"/>
  <c r="K546" i="16"/>
  <c r="BK546" i="16" s="1"/>
  <c r="BN546" i="16" s="1"/>
  <c r="K507" i="16"/>
  <c r="BK507" i="16" s="1"/>
  <c r="BN507" i="16" s="1"/>
  <c r="K571" i="16"/>
  <c r="BK571" i="16" s="1"/>
  <c r="BN571" i="16" s="1"/>
  <c r="AL95" i="1"/>
  <c r="B101" i="1" s="1"/>
  <c r="BG591" i="16" l="1"/>
  <c r="BG299" i="16"/>
  <c r="BG370" i="16"/>
  <c r="BG425" i="16"/>
  <c r="BG488" i="16"/>
  <c r="BG197" i="16"/>
  <c r="BG31" i="16"/>
  <c r="BG94" i="16"/>
  <c r="BG499" i="16"/>
  <c r="BG580" i="16"/>
  <c r="BG99" i="16"/>
  <c r="BG170" i="16"/>
  <c r="BG225" i="16"/>
  <c r="BG288" i="16"/>
  <c r="BG343" i="16"/>
  <c r="BG388" i="16"/>
  <c r="BG511" i="16"/>
  <c r="BG219" i="16"/>
  <c r="BG290" i="16"/>
  <c r="BG345" i="16"/>
  <c r="BG408" i="16"/>
  <c r="BG463" i="16"/>
  <c r="BG462" i="16"/>
  <c r="BG597" i="16"/>
  <c r="BG528" i="16"/>
  <c r="BG339" i="16"/>
  <c r="BG328" i="16"/>
  <c r="BG319" i="16"/>
  <c r="BG318" i="16"/>
  <c r="BG364" i="16"/>
  <c r="BG68" i="16"/>
  <c r="BG527" i="16"/>
  <c r="BG235" i="16"/>
  <c r="BG306" i="16"/>
  <c r="BG361" i="16"/>
  <c r="BG424" i="16"/>
  <c r="BG479" i="16"/>
  <c r="BG221" i="16"/>
  <c r="BG30" i="16"/>
  <c r="BG76" i="16"/>
  <c r="BG538" i="16"/>
  <c r="BG516" i="16"/>
  <c r="BG35" i="16"/>
  <c r="BG106" i="16"/>
  <c r="BG161" i="16"/>
  <c r="BG224" i="16"/>
  <c r="BG279" i="16"/>
  <c r="BG555" i="16"/>
  <c r="BG542" i="16"/>
  <c r="BG155" i="16"/>
  <c r="BG226" i="16"/>
  <c r="BG281" i="16"/>
  <c r="BG344" i="16"/>
  <c r="BG399" i="16"/>
  <c r="BG398" i="16"/>
  <c r="BG444" i="16"/>
  <c r="BG445" i="16"/>
  <c r="BG260" i="16"/>
  <c r="BG264" i="16"/>
  <c r="BG254" i="16"/>
  <c r="BG300" i="16"/>
  <c r="BG45" i="16"/>
  <c r="BG48" i="16"/>
  <c r="BG103" i="16"/>
  <c r="BG166" i="16"/>
  <c r="BG212" i="16"/>
  <c r="BG571" i="16"/>
  <c r="BG558" i="16"/>
  <c r="BG171" i="16"/>
  <c r="BG242" i="16"/>
  <c r="BG297" i="16"/>
  <c r="BG360" i="16"/>
  <c r="BG415" i="16"/>
  <c r="BG478" i="16"/>
  <c r="BG569" i="16"/>
  <c r="BG483" i="16"/>
  <c r="BG253" i="16"/>
  <c r="BG42" i="16"/>
  <c r="BG23" i="16"/>
  <c r="BG503" i="16"/>
  <c r="BG211" i="16"/>
  <c r="BG218" i="16"/>
  <c r="BG273" i="16"/>
  <c r="BG272" i="16"/>
  <c r="BG263" i="16"/>
  <c r="BG326" i="16"/>
  <c r="BG372" i="16"/>
  <c r="BG190" i="16"/>
  <c r="BG570" i="16"/>
  <c r="BG548" i="16"/>
  <c r="BG461" i="16"/>
  <c r="BG74" i="16"/>
  <c r="BG65" i="16"/>
  <c r="BG64" i="16"/>
  <c r="BG119" i="16"/>
  <c r="BG182" i="16"/>
  <c r="BG228" i="16"/>
  <c r="BG523" i="16"/>
  <c r="BG510" i="16"/>
  <c r="BG123" i="16"/>
  <c r="BG130" i="16"/>
  <c r="BG185" i="16"/>
  <c r="BG248" i="16"/>
  <c r="BG303" i="16"/>
  <c r="BG366" i="16"/>
  <c r="BG412" i="16"/>
  <c r="BG132" i="16"/>
  <c r="BG261" i="16"/>
  <c r="BG39" i="16"/>
  <c r="BG102" i="16"/>
  <c r="BG148" i="16"/>
  <c r="BG507" i="16"/>
  <c r="BG588" i="16"/>
  <c r="BG107" i="16"/>
  <c r="BG178" i="16"/>
  <c r="BG233" i="16"/>
  <c r="BG296" i="16"/>
  <c r="BG351" i="16"/>
  <c r="BG414" i="16"/>
  <c r="BG460" i="16"/>
  <c r="BG505" i="16"/>
  <c r="BG419" i="16"/>
  <c r="BG490" i="16"/>
  <c r="BG213" i="16"/>
  <c r="BG33" i="16"/>
  <c r="BG96" i="16"/>
  <c r="BG151" i="16"/>
  <c r="BG530" i="16"/>
  <c r="BG508" i="16"/>
  <c r="BG27" i="16"/>
  <c r="BG98" i="16"/>
  <c r="BG153" i="16"/>
  <c r="BG216" i="16"/>
  <c r="BG271" i="16"/>
  <c r="BG270" i="16"/>
  <c r="BG316" i="16"/>
  <c r="BG578" i="16"/>
  <c r="BG556" i="16"/>
  <c r="BG75" i="16"/>
  <c r="BG82" i="16"/>
  <c r="BG73" i="16"/>
  <c r="BG126" i="16"/>
  <c r="BG579" i="16"/>
  <c r="BG566" i="16"/>
  <c r="BG243" i="16"/>
  <c r="BG314" i="16"/>
  <c r="BG369" i="16"/>
  <c r="BG432" i="16"/>
  <c r="BG487" i="16"/>
  <c r="BG269" i="16"/>
  <c r="BG38" i="16"/>
  <c r="BG84" i="16"/>
  <c r="BG546" i="16"/>
  <c r="BG524" i="16"/>
  <c r="BG43" i="16"/>
  <c r="BG114" i="16"/>
  <c r="BG169" i="16"/>
  <c r="BG232" i="16"/>
  <c r="BG287" i="16"/>
  <c r="BG350" i="16"/>
  <c r="BG544" i="16"/>
  <c r="BG355" i="16"/>
  <c r="BG426" i="16"/>
  <c r="BG481" i="16"/>
  <c r="BG237" i="16"/>
  <c r="BG32" i="16"/>
  <c r="BG87" i="16"/>
  <c r="BG561" i="16"/>
  <c r="BG475" i="16"/>
  <c r="BG205" i="16"/>
  <c r="BG34" i="16"/>
  <c r="BG89" i="16"/>
  <c r="BG152" i="16"/>
  <c r="BG207" i="16"/>
  <c r="BG206" i="16"/>
  <c r="BG252" i="16"/>
  <c r="BG586" i="16"/>
  <c r="BG564" i="16"/>
  <c r="BG72" i="16"/>
  <c r="BG63" i="16"/>
  <c r="BG62" i="16"/>
  <c r="BG108" i="16"/>
  <c r="BG577" i="16"/>
  <c r="BG491" i="16"/>
  <c r="BG317" i="16"/>
  <c r="BG50" i="16"/>
  <c r="BG105" i="16"/>
  <c r="BG168" i="16"/>
  <c r="BG223" i="16"/>
  <c r="BG286" i="16"/>
  <c r="BG332" i="16"/>
  <c r="BG278" i="16"/>
  <c r="BG583" i="16"/>
  <c r="BG291" i="16"/>
  <c r="BG362" i="16"/>
  <c r="BG417" i="16"/>
  <c r="BG480" i="16"/>
  <c r="BG141" i="16"/>
  <c r="BG173" i="16"/>
  <c r="BG497" i="16"/>
  <c r="BG411" i="16"/>
  <c r="BG482" i="16"/>
  <c r="BG157" i="16"/>
  <c r="BG25" i="16"/>
  <c r="BG88" i="16"/>
  <c r="BG143" i="16"/>
  <c r="BG142" i="16"/>
  <c r="BG477" i="16"/>
  <c r="BG304" i="16"/>
  <c r="BG359" i="16"/>
  <c r="BG422" i="16"/>
  <c r="BG468" i="16"/>
  <c r="BG406" i="16"/>
  <c r="BG513" i="16"/>
  <c r="BG427" i="16"/>
  <c r="BG517" i="16"/>
  <c r="BG277" i="16"/>
  <c r="BG41" i="16"/>
  <c r="BG104" i="16"/>
  <c r="BG159" i="16"/>
  <c r="BG222" i="16"/>
  <c r="BG268" i="16"/>
  <c r="BG519" i="16"/>
  <c r="BG227" i="16"/>
  <c r="BG298" i="16"/>
  <c r="BG342" i="16"/>
  <c r="BG124" i="16"/>
  <c r="BG553" i="16"/>
  <c r="BG467" i="16"/>
  <c r="BG474" i="16"/>
  <c r="BG93" i="16"/>
  <c r="BG133" i="16"/>
  <c r="BG37" i="16"/>
  <c r="BG453" i="16"/>
  <c r="BG70" i="16"/>
  <c r="BG116" i="16"/>
  <c r="BG447" i="16"/>
  <c r="BG512" i="16"/>
  <c r="BG259" i="16"/>
  <c r="BG330" i="16"/>
  <c r="BG321" i="16"/>
  <c r="BG320" i="16"/>
  <c r="BG375" i="16"/>
  <c r="BG438" i="16"/>
  <c r="BG484" i="16"/>
  <c r="BG245" i="16"/>
  <c r="BG568" i="16"/>
  <c r="BG379" i="16"/>
  <c r="BG386" i="16"/>
  <c r="BG441" i="16"/>
  <c r="BG565" i="16"/>
  <c r="BG333" i="16"/>
  <c r="BG47" i="16"/>
  <c r="BG110" i="16"/>
  <c r="BG156" i="16"/>
  <c r="BG240" i="16"/>
  <c r="BG295" i="16"/>
  <c r="BG358" i="16"/>
  <c r="BG404" i="16"/>
  <c r="BG552" i="16"/>
  <c r="BG363" i="16"/>
  <c r="BG434" i="16"/>
  <c r="BG489" i="16"/>
  <c r="BG301" i="16"/>
  <c r="BG40" i="16"/>
  <c r="BG95" i="16"/>
  <c r="BG204" i="16"/>
  <c r="BG563" i="16"/>
  <c r="BG550" i="16"/>
  <c r="BG163" i="16"/>
  <c r="BG234" i="16"/>
  <c r="BG289" i="16"/>
  <c r="BG352" i="16"/>
  <c r="BG407" i="16"/>
  <c r="BG150" i="16"/>
  <c r="BG575" i="16"/>
  <c r="BG283" i="16"/>
  <c r="BG354" i="16"/>
  <c r="BG409" i="16"/>
  <c r="BG472" i="16"/>
  <c r="BG85" i="16"/>
  <c r="BG117" i="16"/>
  <c r="BG485" i="16"/>
  <c r="BG60" i="16"/>
  <c r="BG520" i="16"/>
  <c r="BG331" i="16"/>
  <c r="BG338" i="16"/>
  <c r="BG329" i="16"/>
  <c r="BG382" i="16"/>
  <c r="BG428" i="16"/>
  <c r="BG86" i="16"/>
  <c r="BG521" i="16"/>
  <c r="BG525" i="16"/>
  <c r="BG365" i="16"/>
  <c r="BG58" i="16"/>
  <c r="BG113" i="16"/>
  <c r="BG176" i="16"/>
  <c r="BG231" i="16"/>
  <c r="BG294" i="16"/>
  <c r="BG340" i="16"/>
  <c r="BG324" i="16"/>
  <c r="BK97" i="16"/>
  <c r="BN97" i="16" s="1"/>
  <c r="BK418" i="16"/>
  <c r="BN418" i="16" s="1"/>
  <c r="BK79" i="16"/>
  <c r="BN79" i="16" s="1"/>
  <c r="BK592" i="16"/>
  <c r="BN592" i="16" s="1"/>
  <c r="BK346" i="16"/>
  <c r="BN346" i="16" s="1"/>
  <c r="BK81" i="16"/>
  <c r="BN81" i="16" s="1"/>
  <c r="BK208" i="16"/>
  <c r="BN208" i="16" s="1"/>
  <c r="BK180" i="16"/>
  <c r="BN180" i="16" s="1"/>
  <c r="BK136" i="16"/>
  <c r="BN136" i="16" s="1"/>
  <c r="BK590" i="16"/>
  <c r="BN590" i="16" s="1"/>
  <c r="BK353" i="16"/>
  <c r="BN353" i="16" s="1"/>
  <c r="BK452" i="16"/>
  <c r="BN452" i="16" s="1"/>
  <c r="BK91" i="16"/>
  <c r="BN91" i="16" s="1"/>
  <c r="BK335" i="16"/>
  <c r="BN335" i="16" s="1"/>
  <c r="BK500" i="16"/>
  <c r="BN500" i="16" s="1"/>
  <c r="BK282" i="16"/>
  <c r="BN282" i="16" s="1"/>
  <c r="BK465" i="16"/>
  <c r="BN465" i="16" s="1"/>
  <c r="BK144" i="16"/>
  <c r="BN144" i="16" s="1"/>
  <c r="BK390" i="16"/>
  <c r="BN390" i="16" s="1"/>
  <c r="BK421" i="16"/>
  <c r="BN421" i="16" s="1"/>
  <c r="BK255" i="16"/>
  <c r="BN255" i="16" s="1"/>
  <c r="BK526" i="16"/>
  <c r="BN526" i="16" s="1"/>
  <c r="BK267" i="16"/>
  <c r="BN267" i="16" s="1"/>
  <c r="BK457" i="16"/>
  <c r="BN457" i="16" s="1"/>
  <c r="BK127" i="16"/>
  <c r="BN127" i="16" s="1"/>
  <c r="BK506" i="16"/>
  <c r="BN506" i="16" s="1"/>
  <c r="BK131" i="16"/>
  <c r="BN131" i="16" s="1"/>
  <c r="BK385" i="16"/>
  <c r="BN385" i="16" s="1"/>
  <c r="BK437" i="16"/>
  <c r="BN437" i="16" s="1"/>
  <c r="BK247" i="16"/>
  <c r="BN247" i="16" s="1"/>
  <c r="BK285" i="16"/>
  <c r="BN285" i="16" s="1"/>
  <c r="BK164" i="16"/>
  <c r="BN164" i="16" s="1"/>
  <c r="BK543" i="16"/>
  <c r="BN543" i="16" s="1"/>
  <c r="BK450" i="16"/>
  <c r="BN450" i="16" s="1"/>
  <c r="BK66" i="16"/>
  <c r="BN66" i="16" s="1"/>
  <c r="BK376" i="16"/>
  <c r="BN376" i="16" s="1"/>
  <c r="BK111" i="16"/>
  <c r="BN111" i="16" s="1"/>
  <c r="BK302" i="16"/>
  <c r="BN302" i="16" s="1"/>
  <c r="BK28" i="16"/>
  <c r="BN28" i="16" s="1"/>
  <c r="BK585" i="16"/>
  <c r="BN585" i="16" s="1"/>
  <c r="BK502" i="16"/>
  <c r="BN502" i="16" s="1"/>
  <c r="BK442" i="16"/>
  <c r="BN442" i="16" s="1"/>
  <c r="BK177" i="16"/>
  <c r="BN177" i="16" s="1"/>
  <c r="BK368" i="16"/>
  <c r="BN368" i="16" s="1"/>
  <c r="BK125" i="16"/>
  <c r="BN125" i="16" s="1"/>
  <c r="BK547" i="16"/>
  <c r="BN547" i="16" s="1"/>
  <c r="BK401" i="16"/>
  <c r="BN401" i="16" s="1"/>
  <c r="BK537" i="16"/>
  <c r="BN537" i="16" s="1"/>
  <c r="BK448" i="16"/>
  <c r="BN448" i="16" s="1"/>
  <c r="BK100" i="16"/>
  <c r="BN100" i="16" s="1"/>
  <c r="BK574" i="16"/>
  <c r="BN574" i="16" s="1"/>
  <c r="BK381" i="16"/>
  <c r="BN381" i="16" s="1"/>
  <c r="BK312" i="16"/>
  <c r="BN312" i="16" s="1"/>
  <c r="BK498" i="16"/>
  <c r="BN498" i="16" s="1"/>
  <c r="BK238" i="16"/>
  <c r="BN238" i="16" s="1"/>
  <c r="BK189" i="16"/>
  <c r="BN189" i="16" s="1"/>
  <c r="BK541" i="16"/>
  <c r="BN541" i="16" s="1"/>
  <c r="BK596" i="16"/>
  <c r="BN596" i="16" s="1"/>
  <c r="BK378" i="16"/>
  <c r="BN378" i="16" s="1"/>
  <c r="BK325" i="16"/>
  <c r="BN325" i="16" s="1"/>
  <c r="BK230" i="16"/>
  <c r="BN230" i="16" s="1"/>
  <c r="BK470" i="16"/>
  <c r="BN470" i="16" s="1"/>
  <c r="BK572" i="16"/>
  <c r="BN572" i="16" s="1"/>
  <c r="BK280" i="16"/>
  <c r="BN280" i="16" s="1"/>
  <c r="BK446" i="16"/>
  <c r="BN446" i="16" s="1"/>
  <c r="BK567" i="16"/>
  <c r="BN567" i="16" s="1"/>
  <c r="BK83" i="16"/>
  <c r="BN83" i="16" s="1"/>
  <c r="BK337" i="16"/>
  <c r="BN337" i="16" s="1"/>
  <c r="BK464" i="16"/>
  <c r="BN464" i="16" s="1"/>
  <c r="BK135" i="16"/>
  <c r="BN135" i="16" s="1"/>
  <c r="BK436" i="16"/>
  <c r="BN436" i="16" s="1"/>
  <c r="BK52" i="16"/>
  <c r="BN52" i="16" s="1"/>
  <c r="BK545" i="16"/>
  <c r="BN545" i="16" s="1"/>
  <c r="BK139" i="16"/>
  <c r="BN139" i="16" s="1"/>
  <c r="BK274" i="16"/>
  <c r="BN274" i="16" s="1"/>
  <c r="BK77" i="16"/>
  <c r="BN77" i="16" s="1"/>
  <c r="BK576" i="16"/>
  <c r="BN576" i="16" s="1"/>
  <c r="BK451" i="16"/>
  <c r="BN451" i="16" s="1"/>
  <c r="BK202" i="16"/>
  <c r="BN202" i="16" s="1"/>
  <c r="BK384" i="16"/>
  <c r="BN384" i="16" s="1"/>
  <c r="BK389" i="16"/>
  <c r="BN389" i="16" s="1"/>
  <c r="BK310" i="16"/>
  <c r="BN310" i="16" s="1"/>
  <c r="BK36" i="16"/>
  <c r="BN36" i="16" s="1"/>
  <c r="BK562" i="16"/>
  <c r="BN562" i="16" s="1"/>
  <c r="BK251" i="16"/>
  <c r="BN251" i="16" s="1"/>
  <c r="BK573" i="16"/>
  <c r="BN573" i="16" s="1"/>
  <c r="BK121" i="16"/>
  <c r="BN121" i="16" s="1"/>
  <c r="BK431" i="16"/>
  <c r="BN431" i="16" s="1"/>
  <c r="BK174" i="16"/>
  <c r="BN174" i="16" s="1"/>
  <c r="BK348" i="16"/>
  <c r="BN348" i="16" s="1"/>
  <c r="BK349" i="16"/>
  <c r="BN349" i="16" s="1"/>
  <c r="BK532" i="16"/>
  <c r="BN532" i="16" s="1"/>
  <c r="BK179" i="16"/>
  <c r="BN179" i="16" s="1"/>
  <c r="BK509" i="16"/>
  <c r="BN509" i="16" s="1"/>
  <c r="BK423" i="16"/>
  <c r="BN423" i="16" s="1"/>
  <c r="BK147" i="16"/>
  <c r="BN147" i="16" s="1"/>
  <c r="BK533" i="16"/>
  <c r="BN533" i="16" s="1"/>
  <c r="BK203" i="16"/>
  <c r="BN203" i="16" s="1"/>
  <c r="BK215" i="16"/>
  <c r="BN215" i="16" s="1"/>
  <c r="BK536" i="16"/>
  <c r="BN536" i="16" s="1"/>
  <c r="BK181" i="16"/>
  <c r="BN181" i="16" s="1"/>
  <c r="BK397" i="16"/>
  <c r="BN397" i="16" s="1"/>
  <c r="BK403" i="16"/>
  <c r="BN403" i="16" s="1"/>
  <c r="BK149" i="16"/>
  <c r="BN149" i="16" s="1"/>
  <c r="BK154" i="16"/>
  <c r="BN154" i="16" s="1"/>
  <c r="BK400" i="16"/>
  <c r="BN400" i="16" s="1"/>
  <c r="BK71" i="16"/>
  <c r="BN71" i="16" s="1"/>
  <c r="BK262" i="16"/>
  <c r="BN262" i="16" s="1"/>
  <c r="BK341" i="16"/>
  <c r="BN341" i="16" s="1"/>
  <c r="BK584" i="16"/>
  <c r="BN584" i="16" s="1"/>
  <c r="BK492" i="16"/>
  <c r="BN492" i="16" s="1"/>
  <c r="BK210" i="16"/>
  <c r="BN210" i="16" s="1"/>
  <c r="BK456" i="16"/>
  <c r="BN456" i="16" s="1"/>
  <c r="BK236" i="16"/>
  <c r="BN236" i="16" s="1"/>
  <c r="BK387" i="16"/>
  <c r="BN387" i="16" s="1"/>
  <c r="BK138" i="16"/>
  <c r="BN138" i="16" s="1"/>
  <c r="BK257" i="16"/>
  <c r="BN257" i="16" s="1"/>
  <c r="BK557" i="16"/>
  <c r="BN557" i="16" s="1"/>
  <c r="BK246" i="16"/>
  <c r="BN246" i="16" s="1"/>
  <c r="BK420" i="16"/>
  <c r="BN420" i="16" s="1"/>
  <c r="BK593" i="16"/>
  <c r="BN593" i="16" s="1"/>
  <c r="BK187" i="16"/>
  <c r="BN187" i="16" s="1"/>
  <c r="BK322" i="16"/>
  <c r="BN322" i="16" s="1"/>
  <c r="BK57" i="16"/>
  <c r="BN57" i="16" s="1"/>
  <c r="BK367" i="16"/>
  <c r="BN367" i="16" s="1"/>
  <c r="BK309" i="16"/>
  <c r="BN309" i="16" s="1"/>
  <c r="BK284" i="16"/>
  <c r="BN284" i="16" s="1"/>
  <c r="BK172" i="16"/>
  <c r="BN172" i="16" s="1"/>
  <c r="BK560" i="16"/>
  <c r="BN560" i="16" s="1"/>
  <c r="BK115" i="16"/>
  <c r="BN115" i="16" s="1"/>
  <c r="BK433" i="16"/>
  <c r="BN433" i="16" s="1"/>
  <c r="BK49" i="16"/>
  <c r="BN49" i="16" s="1"/>
  <c r="BK276" i="16"/>
  <c r="BN276" i="16" s="1"/>
  <c r="BK199" i="16"/>
  <c r="BN199" i="16" s="1"/>
  <c r="BK67" i="16"/>
  <c r="BN67" i="16" s="1"/>
  <c r="BK183" i="16"/>
  <c r="BN183" i="16" s="1"/>
  <c r="BK315" i="16"/>
  <c r="BN315" i="16" s="1"/>
  <c r="BK471" i="16"/>
  <c r="BN471" i="16" s="1"/>
  <c r="BK594" i="16"/>
  <c r="BN594" i="16" s="1"/>
  <c r="BK217" i="16"/>
  <c r="BN217" i="16" s="1"/>
  <c r="BK380" i="16"/>
  <c r="BN380" i="16" s="1"/>
  <c r="BK522" i="16"/>
  <c r="BN522" i="16" s="1"/>
  <c r="BK90" i="16"/>
  <c r="BN90" i="16" s="1"/>
  <c r="BK336" i="16"/>
  <c r="BN336" i="16" s="1"/>
  <c r="BK455" i="16"/>
  <c r="BN455" i="16" s="1"/>
  <c r="BK198" i="16"/>
  <c r="BN198" i="16" s="1"/>
  <c r="BK392" i="16"/>
  <c r="BN392" i="16" s="1"/>
  <c r="BK493" i="16"/>
  <c r="BN493" i="16" s="1"/>
  <c r="BK459" i="16"/>
  <c r="BN459" i="16" s="1"/>
  <c r="BK146" i="16"/>
  <c r="BN146" i="16" s="1"/>
  <c r="BK265" i="16"/>
  <c r="BN265" i="16" s="1"/>
  <c r="BK595" i="16"/>
  <c r="BN595" i="16" s="1"/>
  <c r="BK323" i="16"/>
  <c r="BN323" i="16" s="1"/>
  <c r="BK53" i="16"/>
  <c r="BN53" i="16" s="1"/>
  <c r="BK193" i="16"/>
  <c r="BN193" i="16" s="1"/>
  <c r="BK439" i="16"/>
  <c r="BN439" i="16" s="1"/>
  <c r="BK55" i="16"/>
  <c r="BN55" i="16" s="1"/>
  <c r="BK356" i="16"/>
  <c r="BN356" i="16" s="1"/>
  <c r="BK529" i="16"/>
  <c r="BN529" i="16" s="1"/>
  <c r="BK540" i="16"/>
  <c r="BN540" i="16" s="1"/>
  <c r="BK258" i="16"/>
  <c r="BN258" i="16" s="1"/>
  <c r="BK429" i="16"/>
  <c r="BN429" i="16" s="1"/>
  <c r="BK184" i="16"/>
  <c r="BN184" i="16" s="1"/>
  <c r="BK495" i="16"/>
  <c r="BN495" i="16" s="1"/>
  <c r="BK220" i="16"/>
  <c r="BN220" i="16" s="1"/>
  <c r="BK158" i="16"/>
  <c r="BN158" i="16" s="1"/>
  <c r="BK496" i="16"/>
  <c r="BN496" i="16" s="1"/>
  <c r="BK51" i="16"/>
  <c r="BN51" i="16" s="1"/>
  <c r="BK250" i="16"/>
  <c r="BN250" i="16" s="1"/>
  <c r="BK373" i="16"/>
  <c r="BN373" i="16" s="1"/>
  <c r="BK486" i="16"/>
  <c r="BN486" i="16" s="1"/>
  <c r="BK514" i="16"/>
  <c r="BN514" i="16" s="1"/>
  <c r="BK494" i="16"/>
  <c r="BN494" i="16" s="1"/>
  <c r="BK266" i="16"/>
  <c r="BN266" i="16" s="1"/>
  <c r="BK160" i="16"/>
  <c r="BN160" i="16" s="1"/>
  <c r="BK191" i="16"/>
  <c r="BN191" i="16" s="1"/>
  <c r="BK473" i="16"/>
  <c r="BN473" i="16" s="1"/>
  <c r="BK78" i="16"/>
  <c r="BN78" i="16" s="1"/>
  <c r="BK534" i="16"/>
  <c r="BN534" i="16" s="1"/>
  <c r="BK26" i="16"/>
  <c r="BN26" i="16" s="1"/>
  <c r="BK209" i="16"/>
  <c r="BN209" i="16" s="1"/>
  <c r="BK391" i="16"/>
  <c r="BN391" i="16" s="1"/>
  <c r="BK134" i="16"/>
  <c r="BN134" i="16" s="1"/>
  <c r="BK308" i="16"/>
  <c r="BN308" i="16" s="1"/>
  <c r="BK293" i="16"/>
  <c r="BN293" i="16" s="1"/>
  <c r="BK395" i="16"/>
  <c r="BN395" i="16" s="1"/>
  <c r="BK101" i="16"/>
  <c r="BN101" i="16" s="1"/>
  <c r="BK201" i="16"/>
  <c r="BN201" i="16" s="1"/>
  <c r="BK531" i="16"/>
  <c r="BN531" i="16" s="1"/>
  <c r="BK551" i="16"/>
  <c r="BN551" i="16" s="1"/>
  <c r="BK458" i="16"/>
  <c r="BN458" i="16" s="1"/>
  <c r="BK129" i="16"/>
  <c r="BN129" i="16" s="1"/>
  <c r="BK256" i="16"/>
  <c r="BN256" i="16" s="1"/>
  <c r="BK357" i="16"/>
  <c r="BN357" i="16" s="1"/>
  <c r="BK292" i="16"/>
  <c r="BN292" i="16" s="1"/>
  <c r="BK69" i="16"/>
  <c r="BN69" i="16" s="1"/>
  <c r="BK589" i="16"/>
  <c r="BN589" i="16" s="1"/>
  <c r="BK194" i="16"/>
  <c r="BN194" i="16" s="1"/>
  <c r="BK377" i="16"/>
  <c r="BN377" i="16" s="1"/>
  <c r="BK120" i="16"/>
  <c r="BN120" i="16" s="1"/>
  <c r="BK430" i="16"/>
  <c r="BN430" i="16" s="1"/>
  <c r="BK46" i="16"/>
  <c r="BN46" i="16" s="1"/>
  <c r="BK109" i="16"/>
  <c r="BN109" i="16" s="1"/>
  <c r="BK535" i="16"/>
  <c r="BN535" i="16" s="1"/>
  <c r="BK435" i="16"/>
  <c r="BN435" i="16" s="1"/>
  <c r="BK186" i="16"/>
  <c r="BN186" i="16" s="1"/>
  <c r="BK501" i="16"/>
  <c r="BN501" i="16" s="1"/>
  <c r="BK112" i="16"/>
  <c r="BN112" i="16" s="1"/>
  <c r="BK140" i="16"/>
  <c r="BN140" i="16" s="1"/>
  <c r="BK214" i="16"/>
  <c r="BN214" i="16" s="1"/>
  <c r="BK347" i="16"/>
  <c r="BN347" i="16" s="1"/>
  <c r="BK24" i="16"/>
  <c r="BN24" i="16" s="1"/>
  <c r="BK80" i="16"/>
  <c r="BN80" i="16" s="1"/>
  <c r="BK413" i="16"/>
  <c r="BN413" i="16" s="1"/>
  <c r="BK393" i="16"/>
  <c r="BN393" i="16" s="1"/>
  <c r="BK374" i="16"/>
  <c r="BN374" i="16" s="1"/>
  <c r="BK416" i="16"/>
  <c r="BN416" i="16" s="1"/>
  <c r="BK188" i="16"/>
  <c r="BN188" i="16" s="1"/>
  <c r="BK162" i="16"/>
  <c r="BN162" i="16" s="1"/>
  <c r="BK334" i="16"/>
  <c r="BN334" i="16" s="1"/>
  <c r="BK275" i="16"/>
  <c r="BN275" i="16" s="1"/>
  <c r="BK410" i="16"/>
  <c r="BN410" i="16" s="1"/>
  <c r="BK145" i="16"/>
  <c r="BN145" i="16" s="1"/>
  <c r="BK327" i="16"/>
  <c r="BN327" i="16" s="1"/>
  <c r="BK61" i="16"/>
  <c r="BN61" i="16" s="1"/>
  <c r="BK244" i="16"/>
  <c r="BN244" i="16" s="1"/>
  <c r="BK539" i="16"/>
  <c r="BN539" i="16" s="1"/>
  <c r="BK559" i="16"/>
  <c r="BN559" i="16" s="1"/>
  <c r="BK466" i="16"/>
  <c r="BN466" i="16" s="1"/>
  <c r="BK137" i="16"/>
  <c r="BN137" i="16" s="1"/>
  <c r="BK200" i="16"/>
  <c r="BN200" i="16" s="1"/>
  <c r="BK582" i="16"/>
  <c r="BN582" i="16" s="1"/>
  <c r="BK394" i="16"/>
  <c r="BN394" i="16" s="1"/>
  <c r="BK469" i="16"/>
  <c r="BN469" i="16" s="1"/>
  <c r="BK192" i="16"/>
  <c r="BN192" i="16" s="1"/>
  <c r="BK549" i="16"/>
  <c r="BN549" i="16" s="1"/>
  <c r="BK118" i="16"/>
  <c r="BN118" i="16" s="1"/>
  <c r="BK44" i="16"/>
  <c r="BN44" i="16" s="1"/>
  <c r="BK443" i="16"/>
  <c r="BN443" i="16" s="1"/>
  <c r="BK59" i="16"/>
  <c r="BN59" i="16" s="1"/>
  <c r="BK313" i="16"/>
  <c r="BN313" i="16" s="1"/>
  <c r="BK56" i="16"/>
  <c r="BN56" i="16" s="1"/>
  <c r="BK239" i="16"/>
  <c r="BN239" i="16" s="1"/>
  <c r="BK229" i="16"/>
  <c r="BN229" i="16" s="1"/>
  <c r="BK396" i="16"/>
  <c r="BN396" i="16" s="1"/>
  <c r="BK515" i="16"/>
  <c r="BN515" i="16" s="1"/>
  <c r="BK371" i="16"/>
  <c r="BN371" i="16" s="1"/>
  <c r="BK122" i="16"/>
  <c r="BN122" i="16" s="1"/>
  <c r="BK305" i="16"/>
  <c r="BN305" i="16" s="1"/>
  <c r="BK165" i="16"/>
  <c r="BN165" i="16" s="1"/>
  <c r="BK196" i="16"/>
  <c r="BN196" i="16" s="1"/>
  <c r="BK454" i="16"/>
  <c r="BN454" i="16" s="1"/>
  <c r="BK402" i="16"/>
  <c r="BN402" i="16" s="1"/>
  <c r="BK29" i="16"/>
  <c r="BN29" i="16" s="1"/>
  <c r="BK383" i="16"/>
  <c r="BN383" i="16" s="1"/>
  <c r="BK518" i="16"/>
  <c r="BN518" i="16" s="1"/>
  <c r="BK195" i="16"/>
  <c r="BN195" i="16" s="1"/>
  <c r="BK449" i="16"/>
  <c r="BN449" i="16" s="1"/>
  <c r="BK128" i="16"/>
  <c r="BN128" i="16" s="1"/>
  <c r="BK311" i="16"/>
  <c r="BN311" i="16" s="1"/>
  <c r="BK54" i="16"/>
  <c r="BN54" i="16" s="1"/>
  <c r="BK587" i="16"/>
  <c r="BN587" i="16" s="1"/>
  <c r="BK504" i="16"/>
  <c r="BN504" i="16" s="1"/>
  <c r="BK405" i="16"/>
  <c r="BN405" i="16" s="1"/>
  <c r="BK249" i="16"/>
  <c r="BN249" i="16" s="1"/>
  <c r="BK440" i="16"/>
  <c r="BN440" i="16" s="1"/>
  <c r="BK175" i="16"/>
  <c r="BN175" i="16" s="1"/>
  <c r="BK476" i="16"/>
  <c r="BN476" i="16" s="1"/>
  <c r="BK92" i="16"/>
  <c r="BN92" i="16" s="1"/>
  <c r="BK554" i="16"/>
  <c r="BN554" i="16" s="1"/>
  <c r="BK307" i="16"/>
  <c r="BN307" i="16" s="1"/>
  <c r="BK581" i="16"/>
  <c r="BN581" i="16" s="1"/>
  <c r="BK241" i="16"/>
  <c r="BN241" i="16" s="1"/>
  <c r="BK167" i="16"/>
  <c r="BN167" i="16" s="1"/>
  <c r="BN598" i="16" l="1"/>
  <c r="BG598" i="16"/>
  <c r="B603" i="16" l="1"/>
  <c r="W19" i="16"/>
  <c r="AP19" i="16"/>
  <c r="B604" i="16"/>
  <c r="BI20" i="16"/>
  <c r="BJ20" i="16" s="1"/>
  <c r="AI26" i="1" l="1"/>
  <c r="AJ26" i="1" s="1"/>
</calcChain>
</file>

<file path=xl/sharedStrings.xml><?xml version="1.0" encoding="utf-8"?>
<sst xmlns="http://schemas.openxmlformats.org/spreadsheetml/2006/main" count="6362" uniqueCount="5830">
  <si>
    <t>CENSO NACIONAL DE GOBIERNOS
ESTATALES 2023</t>
  </si>
  <si>
    <t>Módulo 1.
Administración Pública de la entidad federativa</t>
  </si>
  <si>
    <t>Índice</t>
  </si>
  <si>
    <t>Entidad:</t>
  </si>
  <si>
    <t>Clave:</t>
  </si>
  <si>
    <t>Presentación</t>
  </si>
  <si>
    <t>Informantes</t>
  </si>
  <si>
    <t>Participantes</t>
  </si>
  <si>
    <t>Glosario</t>
  </si>
  <si>
    <t>CONFIDENCIALIDAD</t>
  </si>
  <si>
    <t>OBLIGATORIEDAD</t>
  </si>
  <si>
    <r>
      <t xml:space="preserve">Conforme a lo dispuesto por el </t>
    </r>
    <r>
      <rPr>
        <b/>
        <sz val="9"/>
        <color theme="0"/>
        <rFont val="Arial"/>
        <family val="2"/>
      </rPr>
      <t>Artículo 37</t>
    </r>
    <r>
      <rPr>
        <sz val="9"/>
        <color theme="0"/>
        <rFont val="Arial"/>
        <family val="2"/>
      </rPr>
      <t xml:space="preserve">, párrafo primero de la </t>
    </r>
    <r>
      <rPr>
        <b/>
        <sz val="9"/>
        <color theme="0"/>
        <rFont val="Arial"/>
        <family val="2"/>
      </rPr>
      <t>Ley del Sistema Nacional de Información Estadística y Geográfica</t>
    </r>
    <r>
      <rPr>
        <sz val="9"/>
        <color theme="0"/>
        <rFont val="Arial"/>
        <family val="2"/>
      </rPr>
      <t>: "Los datos que proporcionen para fines estadísticos los Informantes del Sistema a las Unidades en términos de la presente Ley, serán estrictamente confidenciales y bajo ninguna circunstancia podrán utilizarse para otro fin que no sea el estadístico."</t>
    </r>
  </si>
  <si>
    <r>
      <t xml:space="preserve">Conforme a lo dispuesto por el </t>
    </r>
    <r>
      <rPr>
        <b/>
        <sz val="9"/>
        <color theme="0"/>
        <rFont val="Arial"/>
        <family val="2"/>
      </rPr>
      <t>Artículo 45</t>
    </r>
    <r>
      <rPr>
        <sz val="9"/>
        <color theme="0"/>
        <rFont val="Arial"/>
        <family val="2"/>
      </rPr>
      <t>, párrafo primero de la</t>
    </r>
    <r>
      <rPr>
        <b/>
        <sz val="9"/>
        <color theme="0"/>
        <rFont val="Arial"/>
        <family val="2"/>
      </rPr>
      <t xml:space="preserve"> Ley del Sistema Nacional de Información Estadística y Geográfica: </t>
    </r>
    <r>
      <rPr>
        <sz val="9"/>
        <color theme="0"/>
        <rFont val="Arial"/>
        <family val="2"/>
      </rPr>
      <t xml:space="preserve">"Los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9"/>
        <color theme="0"/>
        <rFont val="Arial"/>
        <family val="2"/>
      </rPr>
      <t>Artículo 46</t>
    </r>
    <r>
      <rPr>
        <sz val="9"/>
        <color theme="0"/>
        <rFont val="Arial"/>
        <family val="2"/>
      </rPr>
      <t xml:space="preserve">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r>
  </si>
  <si>
    <t>DERECHOS DE LOS INFORMANTES DEL SISTEMA</t>
  </si>
  <si>
    <r>
      <t xml:space="preserve">De conformidad con lo previsto en el </t>
    </r>
    <r>
      <rPr>
        <b/>
        <sz val="9"/>
        <color theme="0"/>
        <rFont val="Arial"/>
        <family val="2"/>
      </rPr>
      <t>Artículo 41</t>
    </r>
    <r>
      <rPr>
        <sz val="9"/>
        <color theme="0"/>
        <rFont val="Arial"/>
        <family val="2"/>
      </rPr>
      <t xml:space="preserve"> de la </t>
    </r>
    <r>
      <rPr>
        <b/>
        <sz val="9"/>
        <color theme="0"/>
        <rFont val="Arial"/>
        <family val="2"/>
      </rPr>
      <t>Ley del Sistema Nacional de Información Estadística y Geográfica</t>
    </r>
    <r>
      <rPr>
        <sz val="9"/>
        <color theme="0"/>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</si>
  <si>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r>
      <t>El Instituto Nacional de Estadística y Geografía (INEGI) presenta la elaboración del</t>
    </r>
    <r>
      <rPr>
        <b/>
        <sz val="9"/>
        <color theme="1"/>
        <rFont val="Arial"/>
        <family val="2"/>
      </rPr>
      <t xml:space="preserve"> Censo Nacional de Gobiernos Estatales (CNGE) 2023</t>
    </r>
    <r>
      <rPr>
        <sz val="9"/>
        <color theme="1"/>
        <rFont val="Arial"/>
        <family val="2"/>
      </rPr>
      <t xml:space="preserve"> como respuesta a su responsabilidad de suministrar a la sociedad y al Estado información de calidad, pertinente, veraz y oportuna, atendiendo el mandato constitucional de normar y coordinar el Sistema Nacional de Información Estadística y Geográfica (SNIEG).</t>
    </r>
  </si>
  <si>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</si>
  <si>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Los subsistemas son los siguientes:</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</si>
  <si>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</si>
  <si>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</si>
  <si>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t>En el marco de dicho Subsistema, específicamente de los trabajos del Comité Técnico Especializado de Información de Gobierno, desde el año 2009 se iniciaron las actividades de revisión y generación de lo que sería el primer instrumento de captación en materia de gobierno, en el que participaron los representantes de las principales instituciones y organizaciones que convergen en dicha materia.</t>
  </si>
  <si>
    <t>Desde entonces, se continuaron anualmente las labores de levantamiento del CNGSPSPE hasta su última edición en 2020, año a partir del cual se separa este programa estadístico en tres Censos Nacionales de Gobierno; cada uno orientado a las materias específicas de gobierno, seguridad pública y sistema penitenciario:</t>
  </si>
  <si>
    <t>Censo Nacional de Gobiernos Estatales;
Censo Nacional de Seguridad Pública Estatal; y
Censo Nacional de Sistemas Penitenciarios Estatales.</t>
  </si>
  <si>
    <t>Lo anterior, como resultado de las numerosas e importantes reformas constitucionales realizadas en los últimos años, entre las que destacan aquellas en materia de seguridad pública y combate a la corrupción. En consecuencia, el Estado Mexicano ha venido transitando por un periodo de evolución, crecimiento y diversificación institucional, multiplicando con ello sus obligaciones, responsabilidades y facultades. Desde el punto de vista estadístico, los nuevos arreglos institucionales y compromisos establecidos por ley generaron nuevas necesidades de información, lo que incidió en la necesidad de realizar ajustes en materias y conceptos previamente establecidos.</t>
  </si>
  <si>
    <t>El CNGE 2023 se conforma por los siguientes módulos:</t>
  </si>
  <si>
    <t>Cada uno de estos módulos está conformado, cuando menos, por los siguientes apartados:</t>
  </si>
  <si>
    <t>Actividad</t>
  </si>
  <si>
    <t>Integración de información por la institución. 
Entrega a la CE del INEGI para revisión.</t>
  </si>
  <si>
    <t>Revisión de información preliminar por parte de la CE del INEGI y aclaración o ajustes por parte del informante. 
Envío de información preliminar a OC para verificación central.</t>
  </si>
  <si>
    <t>Verificación de información preliminar por parte de OC y aclaración o ajustes de información.
Liberación de cuestionario como información definitiva.</t>
  </si>
  <si>
    <t>Recuperación de cuestionario físico con información completa y definitiva, con firma y sello.</t>
  </si>
  <si>
    <t>1) Entrega electrónica:</t>
  </si>
  <si>
    <t>2) Entrega física:</t>
  </si>
  <si>
    <t>Destinatario:</t>
  </si>
  <si>
    <t>Nombre:</t>
  </si>
  <si>
    <t>Área o unidad de adscripción:</t>
  </si>
  <si>
    <t>Cargo:</t>
  </si>
  <si>
    <t>Correo electrónico:</t>
  </si>
  <si>
    <t>Teléfono:</t>
  </si>
  <si>
    <t>Extensión:</t>
  </si>
  <si>
    <t>INFORMANTE BÁSICO</t>
  </si>
  <si>
    <t>FIRMA Y SELLO</t>
  </si>
  <si>
    <t>(Persona titular o servidora pública de la institución designada para proveer la información de la presente sección, y que tiene el carácter de figura responsable de validar y oficializar la información. Cuando menos, se encuentra en el segundo o tercer nivel jerárquico de la misma)</t>
  </si>
  <si>
    <t>VoBo. a la información contenida en el presente cuestionario</t>
  </si>
  <si>
    <t>FIRMA</t>
  </si>
  <si>
    <t>Nombre(s):</t>
  </si>
  <si>
    <t>Primer apellido:</t>
  </si>
  <si>
    <t>Segundo apellido:</t>
  </si>
  <si>
    <t>Institución u órgano:</t>
  </si>
  <si>
    <t>INFORMANTE COMPLEMENTARIO 1</t>
  </si>
  <si>
    <t>(Persona servidora pública que, por las funciones que tiene asignadas dentro de la institución, es la principal productora y/o integradora de la información correspondiente a la presente sección y, cuando menos, se encuentra en el segundo o tercer nivel jerárquico de la misma. Nota: en caso de no requerir al "Informante Complementario 1" deje las siguientes celdas en blanco)</t>
  </si>
  <si>
    <t>INFORMANTE COMPLEMENTARIO 2</t>
  </si>
  <si>
    <t>(Persona servidora pública que, por las funciones que tiene asignadas dentro de la institución, es la segunda principal productora y/o integradora de la información correspondiente a la presente sección y, cuando menos, se encuentra en el segundo o tercer nivel jerárquico de la misma. Nota: en caso de no requerir al "Informante Complementario 2" deje las siguientes celdas en blanco)</t>
  </si>
  <si>
    <t>OBSERVACIONES:</t>
  </si>
  <si>
    <r>
      <t xml:space="preserve">Informantes
</t>
    </r>
    <r>
      <rPr>
        <i/>
        <sz val="8"/>
        <color theme="1"/>
        <rFont val="Arial"/>
        <family val="2"/>
      </rPr>
      <t xml:space="preserve">(Responde: institución(es) o unidad(es) administrativa(s) de la Administración Pública encargada(s) o integradora(s) de la información sobre la atención y sanción de infracciones de tránsito en la entidad federativa; sin incluir, de ser el caso, a la institución encargada del ejercicio de la función de seguridad pública) </t>
    </r>
  </si>
  <si>
    <t>Personas servidoras públicas que participaron en el llenado de la sección</t>
  </si>
  <si>
    <t xml:space="preserve">No. </t>
  </si>
  <si>
    <t>Título</t>
  </si>
  <si>
    <t>Nombre(s)</t>
  </si>
  <si>
    <t>Primer apellido</t>
  </si>
  <si>
    <t>Segundo apellido</t>
  </si>
  <si>
    <t xml:space="preserve">Unidad administrativa de adscripción </t>
  </si>
  <si>
    <t xml:space="preserve">Cargo o puesto </t>
  </si>
  <si>
    <t>Correo electrónico</t>
  </si>
  <si>
    <t>Licenciada</t>
  </si>
  <si>
    <t>Guadalupe</t>
  </si>
  <si>
    <t>Hernández</t>
  </si>
  <si>
    <t>García</t>
  </si>
  <si>
    <t>Dirección General de Administración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</si>
  <si>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</si>
  <si>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</si>
  <si>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</si>
  <si>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</si>
  <si>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</si>
  <si>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</si>
  <si>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</si>
  <si>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</si>
  <si>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</si>
  <si>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</si>
  <si>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</si>
  <si>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</si>
  <si>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</si>
  <si>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</si>
  <si>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</si>
  <si>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</si>
  <si>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</si>
  <si>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</si>
  <si>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</si>
  <si>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</si>
  <si>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</si>
  <si>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</si>
  <si>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</si>
  <si>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</si>
  <si>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</si>
  <si>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</si>
  <si>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</si>
  <si>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</si>
  <si>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</si>
  <si>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</si>
  <si>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</si>
  <si>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</si>
  <si>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</si>
  <si>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</si>
  <si>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</si>
  <si>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Instrucciones generales para las preguntas de la sección:</t>
  </si>
  <si>
    <t>Glosario de la sección:</t>
  </si>
  <si>
    <t>Boletas de infracción levantadas</t>
  </si>
  <si>
    <t>Imágenes detectadas por los sistemas de foto-multa o foto-infracción aceptadas</t>
  </si>
  <si>
    <t>En caso de tener algún comentario u observación al dato registrado en la respuesta de la presente pregunta, o los datos que derivan de la misma, favor de anotarlo en el siguiente espacio. De lo contrario, déjelo en blanco.</t>
  </si>
  <si>
    <t>Tipo de infracción de tránsito</t>
  </si>
  <si>
    <t>Mal manejo vial</t>
  </si>
  <si>
    <t>01.</t>
  </si>
  <si>
    <t>Conducir a exceso de velocidad</t>
  </si>
  <si>
    <t>02.</t>
  </si>
  <si>
    <t>Conducir en estado de ebriedad o drogado</t>
  </si>
  <si>
    <t>03.</t>
  </si>
  <si>
    <t>No utilizar las luces direccionales, estacionarias o intermitentes para realizar maniobras</t>
  </si>
  <si>
    <t>04.</t>
  </si>
  <si>
    <t>05.</t>
  </si>
  <si>
    <t>Conducir en sentido contrario, contraflujo o reversa</t>
  </si>
  <si>
    <t>06.</t>
  </si>
  <si>
    <t>07.</t>
  </si>
  <si>
    <t>08.</t>
  </si>
  <si>
    <t>09.</t>
  </si>
  <si>
    <t>No respetar las indicaciones de los agentes de tránsito</t>
  </si>
  <si>
    <t>Obstrucción y conflicto vial</t>
  </si>
  <si>
    <t>Invadir carriles para uso exclusivo de bicicletas</t>
  </si>
  <si>
    <t>Orinar, defecar o tirar basura en los caminos o carreteras viales</t>
  </si>
  <si>
    <t>Ruido excesivo con el motor, bocinas, claxon, entre otros</t>
  </si>
  <si>
    <t>Inseguridad vial</t>
  </si>
  <si>
    <t>Conducir motocicletas sin casco y/o equipo de seguridad</t>
  </si>
  <si>
    <t>Conducir sin cinturón de seguridad</t>
  </si>
  <si>
    <t>Conducir utilizando celulares, equipo electrónico o cualquier tipo de distractores</t>
  </si>
  <si>
    <t>Conducir vehículos con vidrios polarizados, rotos o con visibilidad obstruida</t>
  </si>
  <si>
    <t>Falta de documentación vial</t>
  </si>
  <si>
    <t>Conducir sin licencia o permiso vigente</t>
  </si>
  <si>
    <t>Conducir sin tarjeta de circulación o que no esté vigente</t>
  </si>
  <si>
    <t>Conducir sin póliza de seguro o que no esté vigente</t>
  </si>
  <si>
    <t>Conducir sin holograma de verificación vehicular o que no esté vigente</t>
  </si>
  <si>
    <t>Las cifras deben anotarse en pesos mexicanos (no debe agregar la frase “miles o millones de pesos”).</t>
  </si>
  <si>
    <t xml:space="preserve">Monto recuperado </t>
  </si>
  <si>
    <t>Monto adeudado</t>
  </si>
  <si>
    <t>Indique si durante el año 2022 la Administración Pública de su entidad federativa, a través de alguna institución diferente a la institución encargada de la función de seguridad pública, estuvo facultada para atender y sancionar infracciones de tránsito. En caso afirmativo, anote el total de boletas de infracción levantadas y de imágenes detectadas por los sistemas de foto-multa o foto-infracción aceptadas durante el referido año.</t>
  </si>
  <si>
    <t>En caso de que no haya estado facultada para atender y sancionar infracciones de tránsito, o no cuente con información para determinarlo, indíquelo en la columna correspondiente conforme al catálogo respectivo y deje el resto de la fila en blanco.</t>
  </si>
  <si>
    <t>Anexo. Infracciones de tránsito</t>
  </si>
  <si>
    <t>01. Conducir a exceso de velocidad.</t>
  </si>
  <si>
    <t>02. Conducir en estado de ebriedad o drogado.</t>
  </si>
  <si>
    <t>03. No utilizar las luces direccionales, estacionarias o intermitentes para realizar maniobras.</t>
  </si>
  <si>
    <t>05. Conducir en sentido contrario, contraflujo o reversa.</t>
  </si>
  <si>
    <t>09. No respetar las indicaciones de los agentes de tránsito.</t>
  </si>
  <si>
    <t>CNGE 2023</t>
  </si>
  <si>
    <t>Se refiere a las siglas con las que se identifica al Censo Nacional de Gobiernos Estatales 2023.</t>
  </si>
  <si>
    <t>Informante básico</t>
  </si>
  <si>
    <t>Se refiere a la persona titular o servidora pública de la institución designada para proveer la información de la presente sección, y que tiene el carácter de figura responsable de validar y oficializar la información. Cuando menos, se encuentra en el segundo o tercer nivel jerárquico de la misma.</t>
  </si>
  <si>
    <t>Informante complementario 1</t>
  </si>
  <si>
    <t>Se refiere a la persona servidora pública que, por las funciones que tiene asignadas dentro de la institución, es la segunda principal productora y/o integradora de la información correspondiente a la presente sección y, cuando menos, se encuentra en el segundo o tercer nivel jerárquico de la misma.</t>
  </si>
  <si>
    <t>Informante complementario 2</t>
  </si>
  <si>
    <t>Boleta de infracción</t>
  </si>
  <si>
    <t xml:space="preserve">Imágenes detectadas por los sistemas de foto-multa o foto-infracción </t>
  </si>
  <si>
    <t>Infracción de tránsito</t>
  </si>
  <si>
    <t>Se refiere al documento que genera la evidencia gráfica para establecer la sanción por la comisión de una o varias infracciones de tránsito detectadas por algún radar, cámara o cualquier otro dispositivo que pueda captar imágenes.</t>
  </si>
  <si>
    <t>Se refiere a la persona servidora pública que, por las funciones que tiene asignadas dentro de la institución, es la principal productora y/o integradora de la información correspondiente a la presente sección y, cuando menos, se encuentra en el segundo o tercer nivel jerárquico de la misma.</t>
  </si>
  <si>
    <t>2.- Los catálogos utilizados en el presente cuestionario corresponden a denominaciones estándar, de tal forma que si el nombre de alguna categoría no coincide exactamente con la utilizada en su institución, debe registrar los datos en aquella que sea homóloga.</t>
  </si>
  <si>
    <r>
      <t>1.-</t>
    </r>
    <r>
      <rPr>
        <b/>
        <i/>
        <sz val="8"/>
        <rFont val="Arial"/>
        <family val="2"/>
      </rPr>
      <t xml:space="preserve"> Boleta de infracción:</t>
    </r>
    <r>
      <rPr>
        <i/>
        <sz val="8"/>
        <rFont val="Arial"/>
        <family val="2"/>
      </rPr>
      <t xml:space="preserve"> se refiere al formato utilizado por la autoridad correspondiente a efecto de sancionar a las personas que han cometido una o varias infracciones de tránsito, el cual hace constar el tipo de infracción, el precepto legal violado y la sanción a la que se hace acreedora la persona infractora, entre otros elementos.</t>
    </r>
  </si>
  <si>
    <r>
      <t>2.-</t>
    </r>
    <r>
      <rPr>
        <b/>
        <i/>
        <sz val="8"/>
        <rFont val="Arial"/>
        <family val="2"/>
      </rPr>
      <t xml:space="preserve"> Imágenes detectadas por los sistemas de foto-multa o foto-infracción:</t>
    </r>
    <r>
      <rPr>
        <i/>
        <sz val="8"/>
        <rFont val="Arial"/>
        <family val="2"/>
      </rPr>
      <t xml:space="preserve"> se refiere al documento que genera la evidencia gráfica para establecer la sanción por la comisión de una o varias infracciones de tránsito detectadas por algún radar, cámara o cualquier otro dispositivo que pueda captar imágenes. </t>
    </r>
  </si>
  <si>
    <r>
      <t xml:space="preserve">¿Estuvo facultada para atender y sancionar infracciones de tránsito?
</t>
    </r>
    <r>
      <rPr>
        <i/>
        <sz val="8"/>
        <rFont val="Arial"/>
        <family val="2"/>
      </rPr>
      <t>(1. Sí / 2. No / 9. No identificado)</t>
    </r>
  </si>
  <si>
    <t>Rebasar en zonas o carriles prohibidos, con raya continua, en curva o pendientes</t>
  </si>
  <si>
    <t>Dar vuelta en zonas o lugares prohibidos</t>
  </si>
  <si>
    <t>Invadir o circular en los carriles exclusivos del transporte público, ya sea en el sentido de la vía o en contraflujo</t>
  </si>
  <si>
    <t>No respetar las señales del semáforo y/o la señalización vial</t>
  </si>
  <si>
    <t>Impedir, bloquear o no permitir el paso de vehículos de emergencia</t>
  </si>
  <si>
    <t>Conducir sin guardar la distancia requerida entre automóviles y/o conducir sin cortesía</t>
  </si>
  <si>
    <t>Otras infracciones relacionadas con un mal manejo vial</t>
  </si>
  <si>
    <t>Circular por carriles o zonas prohibidas, invadiendo áreas peatonales, banquetas, camellones, acotamientos</t>
  </si>
  <si>
    <t>Estacionarse en lugares prohibidos, en doble fila, sobre la banqueta y/o en lugares de cobro regulado omitiendo el pago</t>
  </si>
  <si>
    <t>No respetar el no circula</t>
  </si>
  <si>
    <t>Realizar maniobras de carga y descarga afectando la circulación vial o hacerlo fuera del horario permitido</t>
  </si>
  <si>
    <t>Otras infracciones relacionadas con obstrucción y conflicto vial</t>
  </si>
  <si>
    <t>Conducir con más personas de las permitidas según capacidad del vehículo o transportar personas en el exterior del vehículo</t>
  </si>
  <si>
    <t>Conducir vehículos en mal estado, con fallas mecánicas o sin el equipamiento necesario</t>
  </si>
  <si>
    <t>Conducir vehículos sin luces delanteras y/o traseras, o utilizar luces o luminaria no permitida</t>
  </si>
  <si>
    <t>Fumar al conducir</t>
  </si>
  <si>
    <t>Transportar carga, realizar remolques y/o arrastres sin los requerimientos establecidos</t>
  </si>
  <si>
    <t>Abandonar, darse a la fuga o no permanecer en el sitio de un hecho de tránsito o accidente vial</t>
  </si>
  <si>
    <t>Otras infracciones relacionadas con inseguridad vial</t>
  </si>
  <si>
    <t>36.</t>
  </si>
  <si>
    <t>Conducir sin placas y/o engomado vigentes, placas sobrepuestas, no visibles o fuera del sitio establecido</t>
  </si>
  <si>
    <t>37.</t>
  </si>
  <si>
    <t>38.</t>
  </si>
  <si>
    <t>39.</t>
  </si>
  <si>
    <t>Otras infracciones relacionadas con falta de documentación vial</t>
  </si>
  <si>
    <t>40.</t>
  </si>
  <si>
    <t>41.</t>
  </si>
  <si>
    <t>42.</t>
  </si>
  <si>
    <t>43.</t>
  </si>
  <si>
    <t>Prestar el servicio de transporte público en unidades no autorizadas, sin cromática y/o sin cumplir los requerimientos de seguridad establecidos</t>
  </si>
  <si>
    <t>44.</t>
  </si>
  <si>
    <t>45.</t>
  </si>
  <si>
    <r>
      <t xml:space="preserve">Otro tipo de infracción de tránsito </t>
    </r>
    <r>
      <rPr>
        <i/>
        <sz val="8"/>
        <rFont val="Arial"/>
        <family val="2"/>
      </rPr>
      <t>(especifique)</t>
    </r>
  </si>
  <si>
    <t>46.</t>
  </si>
  <si>
    <t>No identificado</t>
  </si>
  <si>
    <t>La cantidad registrada para cada tipo de infracción de tránsito debe ser igual o menor a la suma de las cantidades reportadas como respuesta en las columnas "Boletas de infracción levantadas" e "Imágenes detectadas por los sistemas de foto-multa o foto-infracción aceptadas" de la pregunta anterior. En caso de que esta instrucción no le aplique, justifíquelo en el recuadro que se encuentra al final de la tabla de respuesta.</t>
  </si>
  <si>
    <t>En caso de que registre algún valor numérico mayor a cero en el numeral 45, debe anotar el nombre de dicho(s) tipo(s) de infracción de tránsito en el recuadro destinado para tal efecto que se encuentra al final de la tabla de respuesta.</t>
  </si>
  <si>
    <t>Link para consultar el anexo "Infracciones de tránsito"</t>
  </si>
  <si>
    <t>El presente Anexo contiene los 45 tipos de infracciones de tránsito con sus respectivas descripciones.</t>
  </si>
  <si>
    <t>Consiste en la conducción de vehículos por las vías, calles, avenidas, carreteras, puentes o autopistas, rebasando o excediendo el límite máximo de velocidad establecido e indicado para cada zona y tipo de vialidad; rebasar la velocidad de circulación establecida para zonas habitacionales y/o escolares; entre otros con características similares.</t>
  </si>
  <si>
    <t>Consiste en la conducción de vehículos omitiendo el uso o empleo de las luces direccionales, intermitentes o de emergencia previo a realizar una maniobra de incorporación o salida de una vía; para alertar antes de dar vuelta o virar en cualquier sentido, realizar cambio de carril, rebasar o adelantar a otro automóvil; para avisar de la entrada o salida de garajes; previo a circular a baja velocidad, realizar maniobras de estacionamiento o cualquier otro movimiento al circular que pueda representar un riesgo de colisión para los demás usuarios de la vía, calle, carretera o autopista; entre otros con características similares.</t>
  </si>
  <si>
    <t>04. Rebasar en zonas o carriles prohibidos, con raya continua, en curva o pendientes.</t>
  </si>
  <si>
    <t>Consiste en la conducción de vehículos realizando la maniobra correspondiente para rebasar o adelantar a otro vehículo en zonas de la vía en las que se indique su prohibición, en carreteras o autopistas de doble sentido cuando exista raya continua o doble raya; rebasar por la derecha o por el acotamiento; rebasar invadiendo un carril de sentido contrario, exclusivo de transporte público o contraflujo; rebasar en zonas permitidas sin la debida precaución; rebasar en curvas y/o pendientes prolongadas; entre otros con características similares.</t>
  </si>
  <si>
    <t>Consiste en la conducción de vehículos en sentido contrario de la circulación, en contraflujo o conducir en reversa una mayor distancia de la permitida; entre otros con características similares.</t>
  </si>
  <si>
    <t>06. Dar vuelta en zonas o lugares prohibidos.</t>
  </si>
  <si>
    <t>Consiste en la conducción de vehículos realizando la maniobra correspondiente para virar, girar o dar vuelta en cualquier sentido de la vía, vuelta en "u" o retorno, cuando exista la prohibición expresa de hacerlo, sea porque se invada un carril confinado de transporte público, por estar prohibida la vuelta continua o por cualquier otro motivo señalado o especificado en el reglamento de tránsito; entre otros con características similares.</t>
  </si>
  <si>
    <t>07. Invadir o circular en los carriles exclusivos del transporte público, ya sea en el sentido de la vía o en contraflujo.</t>
  </si>
  <si>
    <t>Consiste en la conducción de vehículos utilizando o invadiendo de forma parcial o total los carriles exclusivos para el transporte público, ya sea en el mismo sentido de la circulación o en carril de contraflujo; entre otros con características similares.</t>
  </si>
  <si>
    <t>08. No respetar las señales del semáforo y/o la señalización vial.</t>
  </si>
  <si>
    <t>Consiste en la conducción de vehículos sin respetar las indicaciones de los semáforos instalados, siendo el color verde para avanzar, el amarillo para precaución y el rojo para hacer alto total; desobedecer o pasarse la señal de alto de la luz roja; conducir vehículos sin respetar cualquiera de los dispositivos viales y/o las señalizaciones de tránsito pintadas, instaladas o colocadas en el pavimento, postes, letreros, anuncios o luminarias; entre otros con características similares.</t>
  </si>
  <si>
    <t>11. Impedir, bloquear o no permitir el paso de vehículos de emergencia.</t>
  </si>
  <si>
    <t>Consiste en la conducción de vehículos por cualquier vialidad sin dar preferencia de paso, impedir, bloquear u obstaculizar la circulación a los vehículos de emergencia cuando estos mantengan sus señales luminosas y/o sonoras encendidas; rebasar, intentar adelantar o perseguir a un vehículo de emergencia; entre otros con características similares.</t>
  </si>
  <si>
    <t>12. Conducir sin guardar la distancia requerida entre automóviles y/o conducir sin cortesía.</t>
  </si>
  <si>
    <t>Consiste en la conducción de vehículos sin guardar o respetar la distancia apropiada entre automóviles, con falta de precaución, cortesía o consideración; no ceder el paso o no respetar la preferencia de paso vehicular; entre otros con características similares.</t>
  </si>
  <si>
    <t>13. Otras infracciones relacionadas con un mal manejo vial.</t>
  </si>
  <si>
    <t>Contempla todas aquellas acciones u omisiones que no hayan sido enunciadas en las descripciones anteriores, pero que por sus características refieren infracciones relacionadas con un mal manejo vial.</t>
  </si>
  <si>
    <t>14. Circular por carriles o zonas prohibidas, invadiendo áreas peatonales, banquetas, camellones, acotamientos.</t>
  </si>
  <si>
    <t>Consiste en la conducción de cualquier tipo de vehículo invadiendo, obstaculizando u obstruyendo de forma parcial o total zonas destinadas para el tránsito y cruce de las personas; circular por zonas exclusivas para el tránsito peatonal como banquetas, camellones, andadores peatonales, acotamientos, jardines, isletas o cualquier espacio no destinado para el tránsito vehicular; circular por carriles o zonas prohibidas en las que exista de manera expresa alguna señalización con restricción temporal o permanente para la circulación vehicular; circular por el acotamiento de la vía; entre otros con características similares.</t>
  </si>
  <si>
    <t>15. Invadir carriles para uso exclusivo de bicicletas.</t>
  </si>
  <si>
    <t>16. Estacionarse en lugares prohibidos, en doble fila, sobre la banqueta y/o en lugares de cobro regulado omitiendo el pago.</t>
  </si>
  <si>
    <t>17. No respetar el no circula.</t>
  </si>
  <si>
    <t>Consiste en la conducción de cualquier vehículo que esté impedido para circular, durante los días, periodos, horarios o zonas de restricción establecidos en cada una de las fases del programa ambiental "Hoy no circula"; entre otros con características similares.</t>
  </si>
  <si>
    <t>18. Orinar, defecar o tirar basura en los caminos o carreteras viales.</t>
  </si>
  <si>
    <t>Consiste en orinar, defecar, tirar o arrojar basura, desechos, escombro, animales muertos o cualquier tipo de sustancia contaminante en las vías, calles, caminos, carreteras, autopistas, puentes o zonas utilizadas para el tránsito vehicular; entre otros con características similares.</t>
  </si>
  <si>
    <t>19. Realizar maniobras de carga y descarga afectando la circulación vial o hacerlo fuera del horario permitido.</t>
  </si>
  <si>
    <t>20. Ruido excesivo con el motor, bocinas, claxon, entre otros.</t>
  </si>
  <si>
    <t>21. Otras infracciones relacionadas con obstrucción y conflicto vial.</t>
  </si>
  <si>
    <t>Contempla todas aquellas acciones u omisiones que no hayan sido enunciadas en las descripciones anteriores, pero que por sus características refieren infracciones relacionadas con obstrucción a la movilidad y conflictos viales.</t>
  </si>
  <si>
    <t>22. Conducir motocicletas sin casco y/o equipo de seguridad.</t>
  </si>
  <si>
    <t>23. Conducir sin cinturón de seguridad.</t>
  </si>
  <si>
    <t>24. Conducir utilizando celulares, equipo electrónico o cualquier tipo de distractores.</t>
  </si>
  <si>
    <t>Consiste en la conducción de vehículos manipulando teléfonos celulares, dispositivos de comunicación, equipo tecnológico de datos, video o sonido, sin utilizar accesorios "manos libres"; conducir sujetando personas, animales, objetos o realizar cualquier acción que represente un distractor o que pueda impedir la adecuada conducción del vehículo; entre otros con características similares.</t>
  </si>
  <si>
    <t>25. Conducir con más personas de las permitidas según capacidad del vehículo o transportar personas en el exterior del vehículo.</t>
  </si>
  <si>
    <t>Consiste en la conducción de vehículos transportando más personas de las indicadas o especificadas en la tarjeta de circulación de acuerdo con la capacidad del vehículo; transportar a más de una persona por asiento; transportar personas en el estribo, cajuela, área de carga, batea o caja, salpicaderas, defensas, toldo, sujetas en el exterior del vehículo o cualquier otro espacio que no esté diseñado para tal fin; entre otros con características similares.</t>
  </si>
  <si>
    <t>Consiste en transportar a menores en los asientos delanteros de vehículos automotores; sin la silla de seguridad o sistema de sujeción adecuado a su edad y constitución física, debidamente instalado; así como llevarlos consigo en motocicletas, según se encuentre establecido en la normatividad correspondiente; entre otros con características similares.</t>
  </si>
  <si>
    <t>27. Conducir vehículos con vidrios polarizados, rotos o con visibilidad obstruida.</t>
  </si>
  <si>
    <t>Consiste en la conducción de vehículos que no cuenten con vidrio en el parabrisas, laterales o medallón, que los cristales estén polarizados, entintados, opacos, estrellados, rotos, cubiertos total o parcialmente, con aditamentos, carteles, adheribles, o cualquier otro objeto que obstruya la visibilidad del conductor o hacia el interior del vehículo; entre otros con características similares.</t>
  </si>
  <si>
    <t>28. Conducir vehículos en mal estado, con fallas mecánicas o sin el equipamiento necesario.</t>
  </si>
  <si>
    <t>Consiste en la conducción de vehículos que tengan alguna falla mecánica o de motor, con un nivel de combustible insuficiente que pueda comprometer el buen funcionamiento del vehículo, que se encuentren en mal estado sus neumáticos, sistema de frenado, batería, tablero y velocímetro; conducir vehículos sin defensa trasera y/o delantera, espejos laterales y/o retrovisor, limpiaparabrisas, claxon, llanta de refacción, extintor y/o cualquier otro componente indispensable para garantizar una conducción segura; entre otros con características similares.</t>
  </si>
  <si>
    <t>29. Conducir vehículos sin luces delanteras y/o traseras, o utilizar luces o luminaria no permitida.</t>
  </si>
  <si>
    <t>Consiste en la conducción de vehículos que no cuenten con luces traseras y luz de freno en color rojo, luz de reversa blanca y luces direccionales ámbar, y en la parte delantera cuartos con luz ámbar, faros con luz baja y alta con mecanismo de cambio de intensidad; no hacer uso de estas cuando existan condiciones que limiten la visibilidad o bien se establezca la circulación permanente con luces encendidas; conducir con las luces dañadas; conducir con luces neón o que excedan la luminosidad permitida y/o que lastimen la visibilidad de los demás conductores; instalar luces, torretas o luminaria no permitida o de uso exclusivo para vehículos de emergencia; entre otros con características similares.</t>
  </si>
  <si>
    <t>30. Fumar al conducir.</t>
  </si>
  <si>
    <t>31. Transportar carga, realizar remolques y/o arrastres sin los requerimientos establecidos.</t>
  </si>
  <si>
    <t>Consiste en la conducción de vehículos realizando remolques y/o arrastres de vehículos utilizando unidades no diseñadas para tal fin; transportar carga que exceda las dimensiones o el peso permitidos, que comprometa la estabilidad u operación del vehículo; transportar carga sin el permiso o autorización respectiva o hacerlo fuera del horario o zonas establecidas; transportar carga sin sujetar, cubrir o sin las medidas de seguridad y/o abanderamiento necesarios que eviten que la carga se pueda caer, desprender o derramar; transportar carga peligrosa sin el permiso correspondiente, sin señalizar, abanderamiento, y/o sin las medidas de seguridad necesarias; entre otros con características similares.</t>
  </si>
  <si>
    <t>32. Abandonar, darse a la fuga o no permanecer en el sitio de ocurrencia de un hecho de tránsito o accidente vial.</t>
  </si>
  <si>
    <t>Consiste en abandonar el sitio de ocurrencia de un accidente de tránsito o hecho vial; dejar el lugar de los hechos sin solicitar y/o esperar el arribo de las autoridades, aseguradoras y/o asistencias médicas; entre otros con características similares.</t>
  </si>
  <si>
    <t>33. Otras infracciones relacionadas con inseguridad vial.</t>
  </si>
  <si>
    <t>Contempla todas aquellas acciones u omisiones que no hayan sido enunciadas en las descripciones anteriores, pero que por sus características refieren infracciones relacionadas con actos u omisiones que afecten la seguridad vial.</t>
  </si>
  <si>
    <t>34. Conducir sin licencia o permiso vigente.</t>
  </si>
  <si>
    <t>Consiste en la conducción de vehículos automotores sin la licencia o permiso para conducir, si estos documentos se encuentran fuera de vigencia y/o si no corresponde al tipo de vehículo o servicio para el cual fue expedido; permitir la conducción de menores de edad sin la licencia y/o el permiso provisional correspondiente o fuera de vigencia; entre otros con características similares.</t>
  </si>
  <si>
    <t>35. Conducir sin tarjeta de circulación o que no esté vigente.</t>
  </si>
  <si>
    <t>Consiste en la conducción de vehículos automotores sin la tarjeta de circulación que acredite el registro del vehículo ante la autoridad competente o si este documento se encuentra fuera de vigencia; entre otros con características similares.</t>
  </si>
  <si>
    <t>36. Conducir sin placas y/o engomado vigentes, placas sobrepuestas, no visibles o fuera del sitio establecido.</t>
  </si>
  <si>
    <t>Consiste en la conducción de vehículos automotores sin portar placas y/o engomado vigentes; cuando se encuentren alterados, ocultos, cubiertos o maltratados de tal forma que se dificulte su legibilidad; con placas sobrepuestas, placas pintadas o colocadas en lugar distinto al que señala el reglamento; o en su caso, no portar el permiso temporal vigente para circular sin placas y/o engomado; entre otros con características similares.</t>
  </si>
  <si>
    <t>37. Conducir sin póliza de seguro o que no esté vigente.</t>
  </si>
  <si>
    <t>Consiste en la conducción de vehículos automotores sin portar la póliza de seguro de responsabilidad civil y/o carretera o si este documento se encuentra fuera de vigencia; entre otros con características similares.</t>
  </si>
  <si>
    <t>38. Conducir sin holograma de verificación vehicular o que no esté vigente.</t>
  </si>
  <si>
    <t>Consiste en la conducción de vehículos automotores sin portar el holograma de verificación vehicular expedido por la autoridad competente o si este documento se encuentra fuera de vigencia; entre otros con características similares.</t>
  </si>
  <si>
    <t>39. Otras infracciones relacionadas con falta de documentación vial.</t>
  </si>
  <si>
    <t>Contempla todas aquellas acciones u omisiones que no hayan sido enunciadas en las descripciones anteriores, pero que por sus características refieren infracciones relacionadas con falta de documentación requerida para conducir.</t>
  </si>
  <si>
    <t>43. Prestar el servicio de transporte público en unidades no autorizadas, sin cromática y/o sin cumplir los requerimientos de seguridad establecidos.</t>
  </si>
  <si>
    <t>Otro tipo de infracción de tránsito</t>
  </si>
  <si>
    <t>Contempla todas aquellas acciones u omisiones que no hayan sido enunciadas en las descripciones anteriores, pero que por sus características refieren infracciones relacionadas con afectaciones a la movilidad, tránsito y seguridad vial.</t>
  </si>
  <si>
    <t>Se refiere al formato utilizado por la autoridad correspondiente a efecto de sancionar a las personas que han cometido una o varias infracciones de tránsito, el cual hace constar el tipo de infracción, el precepto legal violado y la sanción a la que se hace acreedora la persona infractora, entre otros elementos.</t>
  </si>
  <si>
    <t>.</t>
  </si>
  <si>
    <t>El Subsistema Nacional de Información de Gobierno, Seguridad Pública e Impartición de Justicia (SNIGSPIJ) fue creado mediante acuerdo de la Junta de Gobierno del INEGI el 8 de diciembre de 2008, quedando establecido como el cuarto Subsistema Nacional de Información según los artículos 17 y 28 bis de la Ley del SNIEG.</t>
  </si>
  <si>
    <r>
      <t xml:space="preserve">Posteriormente, en 2011 se realizó el segundo levantamiento de este programa estadístico bajo la denominación de </t>
    </r>
    <r>
      <rPr>
        <i/>
        <sz val="9"/>
        <rFont val="Arial"/>
        <family val="2"/>
      </rPr>
      <t>Censo Nacional de Gobierno 2011. Poder Ejecutivo Estatal (CNG 2011 PEE)</t>
    </r>
    <r>
      <rPr>
        <sz val="9"/>
        <rFont val="Arial"/>
        <family val="2"/>
      </rPr>
      <t xml:space="preserv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t>
    </r>
    <r>
      <rPr>
        <i/>
        <sz val="9"/>
        <rFont val="Arial"/>
        <family val="2"/>
      </rPr>
      <t xml:space="preserve">Censo Nacional de Gobierno, Seguridad Pública y Sistema Penitenciario Estatales, </t>
    </r>
    <r>
      <rPr>
        <sz val="9"/>
        <rFont val="Arial"/>
        <family val="2"/>
      </rPr>
      <t>por lo que dicha edición (con información 2010) se publicó con la denominación de IIN.</t>
    </r>
  </si>
  <si>
    <r>
      <rPr>
        <b/>
        <sz val="9"/>
        <rFont val="Arial"/>
        <family val="2"/>
      </rPr>
      <t>Presentación.</t>
    </r>
    <r>
      <rPr>
        <sz val="9"/>
        <rFont val="Arial"/>
        <family val="2"/>
      </rPr>
      <t xml:space="preserve"> Contiene la introducción general y antecedentes del censo, así como las instrucciones generales para la entrega formal del presente instrumento de captación.</t>
    </r>
  </si>
  <si>
    <r>
      <rPr>
        <b/>
        <sz val="9"/>
        <rFont val="Arial"/>
        <family val="2"/>
      </rPr>
      <t xml:space="preserve">Informantes. </t>
    </r>
    <r>
      <rPr>
        <sz val="9"/>
        <rFont val="Arial"/>
        <family val="2"/>
      </rPr>
      <t>En este apartado se recaba información sobre las personas servidoras públicas designadas por las Unidades del Estado como responsables de recopilar, integrar y entregar la información requerida en el cuestionario.</t>
    </r>
  </si>
  <si>
    <r>
      <rPr>
        <b/>
        <sz val="9"/>
        <rFont val="Arial"/>
        <family val="2"/>
      </rPr>
      <t xml:space="preserve">Participantes. </t>
    </r>
    <r>
      <rPr>
        <sz val="9"/>
        <rFont val="Arial"/>
        <family val="2"/>
      </rPr>
      <t xml:space="preserve">Presenta un espacio destinado a la identificación de las personas servidoras públicas que participaron en el llenado de cada módulo y/o sección, según corresponda. </t>
    </r>
  </si>
  <si>
    <r>
      <rPr>
        <b/>
        <sz val="9"/>
        <rFont val="Arial"/>
        <family val="2"/>
      </rPr>
      <t>Cuestionario.</t>
    </r>
    <r>
      <rPr>
        <sz val="9"/>
        <rFont val="Arial"/>
        <family val="2"/>
      </rPr>
      <t xml:space="preserve">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r>
  </si>
  <si>
    <r>
      <rPr>
        <b/>
        <sz val="9"/>
        <rFont val="Arial"/>
        <family val="2"/>
      </rPr>
      <t>Glosario.</t>
    </r>
    <r>
      <rPr>
        <sz val="9"/>
        <rFont val="Arial"/>
        <family val="2"/>
      </rPr>
      <t xml:space="preserve"> Contiene un listado de conceptos y definiciones que se consideran relevantes para el llenado del cuestionario.</t>
    </r>
  </si>
  <si>
    <r>
      <t xml:space="preserve">Considerando la relevancia y diversidad de la información solicitada a través del cuestionario, es necesario que los informantes responsables de su llenado sean personas funcionarias públicas que, por sus atribuciones y actividades cotidianas, cuenten con la información adecuada y necesaria. A efecto de facilitar la recolección de la información solicitada, las personas responsables del llenado del cuestionario pueden auxiliarse de las personas servidoras públicas que integran sus equipos de trabajo. Cuando esto suceda, se solicita que registren sus datos en el apartado </t>
    </r>
    <r>
      <rPr>
        <i/>
        <sz val="9"/>
        <rFont val="Arial"/>
        <family val="2"/>
      </rPr>
      <t>Participantes</t>
    </r>
    <r>
      <rPr>
        <sz val="9"/>
        <rFont val="Arial"/>
        <family val="2"/>
      </rPr>
      <t>.</t>
    </r>
  </si>
  <si>
    <t>Las personas servidoras públicas que se establecen como informantes deberán validar y formalizar la entrega de la información proporcionada, ello mediante el estampado de su firma en la portada de cada módulo o sección, así como del sello de la institución que representan. Cabe destacar que la información recabada mediante el censo, una vez recibida con la firma de la o las personas servidoras públicas responsables y sello de la institución, será considerada como información oficial en términos de lo establecido en la Ley del SNIEG.</t>
  </si>
  <si>
    <t>El INEGI pondrá a disposición de la sociedad la información de este programa de forma gratuita a través del Servicio Público de Información, además de poder consultarse y descargarse de forma electrónica en el portal del Instituto.</t>
  </si>
  <si>
    <t>La entrega de información deberá hacerse a través del Departamento de Estadísticas de Gobierno de la Coordinación Estatal del INEGI en su entidad federativa, quien se acercará a los equipos de trabajo designados por la persona titular y/o servidora pública responsable para el llenado del cuestionario, con el objetivo de organizar los trabajos y recuperar la información requerida.</t>
  </si>
  <si>
    <r>
      <t xml:space="preserve">Una </t>
    </r>
    <r>
      <rPr>
        <b/>
        <sz val="9"/>
        <color theme="1"/>
        <rFont val="Arial"/>
        <family val="2"/>
      </rPr>
      <t>primera versión completa de la información</t>
    </r>
    <r>
      <rPr>
        <sz val="9"/>
        <color theme="1"/>
        <rFont val="Arial"/>
        <family val="2"/>
      </rPr>
      <t xml:space="preserve">, considerada como </t>
    </r>
    <r>
      <rPr>
        <b/>
        <sz val="9"/>
        <color theme="1"/>
        <rFont val="Arial"/>
        <family val="2"/>
      </rPr>
      <t>preliminar</t>
    </r>
    <r>
      <rPr>
        <sz val="9"/>
        <color theme="1"/>
        <rFont val="Arial"/>
        <family val="2"/>
      </rPr>
      <t>, tendrá un proceso de revisión y validación por parte del personal del INEGI en la Coordinación Estatal, con base en los criterios establecidos. Una vez concluida, el cuestionario será devuelto a la persona servidora pública responsable del llenado en la institución informante, a efecto de notificarle los resultados de la revisión y los ajustes o aclaraciones de información que, de ser procedentes, deberán atenderse. En caso de no presentar observaciones, será remitido a las Oficinas Centrales del INEGI para una verificación y revisión central.</t>
    </r>
  </si>
  <si>
    <r>
      <t xml:space="preserve">Si la verificación y revisión central arroja observaciones o solicitud de aclaración de información, el cuestionario será devuelto a la Coordinación Estatal para la atención o justificación de estas situaciones con la institución informante. En caso de que no existan observaciones o estas sean debidamente atendidas, se procederá con la </t>
    </r>
    <r>
      <rPr>
        <b/>
        <sz val="9"/>
        <color theme="1"/>
        <rFont val="Arial"/>
        <family val="2"/>
      </rPr>
      <t>liberación del cuestionario como versión definitiva</t>
    </r>
    <r>
      <rPr>
        <sz val="9"/>
        <color theme="1"/>
        <rFont val="Arial"/>
        <family val="2"/>
      </rPr>
      <t>, para que se proceda con la impresión y formalización de la información plasmada, mediante la firma y sello del instrumento físico por parte del informante básico e informantes complementarios.</t>
    </r>
  </si>
  <si>
    <t>A efecto de llevar a cabo la revisión y validación del cuestionario, en la siguiente tabla se detallan los periodos en los que se realizarán las actividades en cada entidad federativa:</t>
  </si>
  <si>
    <t>Una vez que el archivo electrónico esté impreso y firmado, se llevará a cabo la entrega de la versión definitiva del cuestionario vía electrónica y de manera física, para lo cual se tomará en cuenta lo siguiente:</t>
  </si>
  <si>
    <t xml:space="preserve">La versión impresa, con las firmas correspondientes, deberá entregarse en la Coordinación Estatal del INEGI con los siguientes datos: 
</t>
  </si>
  <si>
    <r>
      <t xml:space="preserve">En caso de </t>
    </r>
    <r>
      <rPr>
        <b/>
        <sz val="9"/>
        <rFont val="Arial"/>
        <family val="2"/>
      </rPr>
      <t>dudas o comentarios</t>
    </r>
    <r>
      <rPr>
        <sz val="9"/>
        <rFont val="Arial"/>
        <family val="2"/>
      </rPr>
      <t>, deberá hacerlos llegar al personal del Departamento de Estadísticas de Gobierno de la Coordinación Estatal del INEGI que haya sido designado para el seguimiento de este programa de información, quien tiene los siguientes datos de contacto:</t>
    </r>
  </si>
  <si>
    <r>
      <t xml:space="preserve">Participantes
</t>
    </r>
    <r>
      <rPr>
        <i/>
        <sz val="8"/>
        <rFont val="Arial"/>
        <family val="2"/>
      </rPr>
      <t>(Registrar a las personas servidoras públicas y áreas que participaron en la integración de la información y/o en el llenado de los reactivos que se solicitan en la presente sección. En caso de que las personas servidoras públicas registradas como informantes básico y complementarios hayan integrado información, o llenado algunas preguntas, también deben registrarse en el presente apartado)</t>
    </r>
  </si>
  <si>
    <t>Instrucciones de llenado:</t>
  </si>
  <si>
    <r>
      <rPr>
        <b/>
        <i/>
        <sz val="8"/>
        <rFont val="Arial"/>
        <family val="2"/>
      </rPr>
      <t>Título:</t>
    </r>
    <r>
      <rPr>
        <i/>
        <sz val="8"/>
        <rFont val="Arial"/>
        <family val="2"/>
      </rPr>
      <t xml:space="preserve"> anotar el grado escolar o el formalismo para referirse a la persona participante: Licenciado(a), Maestro(a), Doctor(a), Ingeniero(a), Ciudadano(a), Señor(a), etcétera.</t>
    </r>
  </si>
  <si>
    <r>
      <rPr>
        <b/>
        <i/>
        <sz val="8"/>
        <rFont val="Arial"/>
        <family val="2"/>
      </rPr>
      <t xml:space="preserve">Nombre, primer y segundo apellido: </t>
    </r>
    <r>
      <rPr>
        <i/>
        <sz val="8"/>
        <rFont val="Arial"/>
        <family val="2"/>
      </rPr>
      <t>escribir los datos completos, sin abreviaturas y con acentos.</t>
    </r>
  </si>
  <si>
    <r>
      <rPr>
        <b/>
        <i/>
        <sz val="8"/>
        <rFont val="Arial"/>
        <family val="2"/>
      </rPr>
      <t xml:space="preserve">Unidad administrativa de adscripción: </t>
    </r>
    <r>
      <rPr>
        <i/>
        <sz val="8"/>
        <rFont val="Arial"/>
        <family val="2"/>
      </rPr>
      <t>incluir el nombre completo de la unidad administrativa o área, tal como aparece en su estructura orgánica.</t>
    </r>
  </si>
  <si>
    <r>
      <rPr>
        <b/>
        <i/>
        <sz val="8"/>
        <rFont val="Arial"/>
        <family val="2"/>
      </rPr>
      <t xml:space="preserve">Cargo o puesto: </t>
    </r>
    <r>
      <rPr>
        <i/>
        <sz val="8"/>
        <rFont val="Arial"/>
        <family val="2"/>
      </rPr>
      <t>incluir el nombre completo del cargo o puesto desempeñado.</t>
    </r>
  </si>
  <si>
    <r>
      <rPr>
        <b/>
        <i/>
        <sz val="8"/>
        <rFont val="Arial"/>
        <family val="2"/>
      </rPr>
      <t xml:space="preserve">Correo electrónico: </t>
    </r>
    <r>
      <rPr>
        <i/>
        <sz val="8"/>
        <rFont val="Arial"/>
        <family val="2"/>
      </rPr>
      <t>registrar preferentemente el correo institucional de la persona participante, evitando cuentas genéricas o personales.</t>
    </r>
  </si>
  <si>
    <r>
      <rPr>
        <b/>
        <i/>
        <sz val="8"/>
        <rFont val="Arial"/>
        <family val="2"/>
      </rPr>
      <t>Sección y/o preguntas en las que participó:</t>
    </r>
    <r>
      <rPr>
        <i/>
        <sz val="8"/>
        <rFont val="Arial"/>
        <family val="2"/>
      </rPr>
      <t xml:space="preserve"> registrar la sección, subsección, apartado, subapartado y/o preguntas en las que participó, conforme a lo siguiente:</t>
    </r>
  </si>
  <si>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sección, subsección, apartado y/o subapartado, anotar la nomenclatura correspondiente, separando con comas en caso de que sean dos o más. Ejemplo: I, I.2, I.3.1, I.4.1.1.
d) En caso de que su participación incluya secciones, subsecciones, apartados o subapartados completos, así como algunas preguntas específicas, anotar de forma combinada. Ejemplo: I, II.2, I.4.2, P1.25, P1.26.</t>
  </si>
  <si>
    <t>Principales fuentes de información utilizadas para la integración de información proporcionada:</t>
  </si>
  <si>
    <r>
      <t xml:space="preserve">- Por </t>
    </r>
    <r>
      <rPr>
        <b/>
        <i/>
        <sz val="8"/>
        <rFont val="Arial"/>
        <family val="2"/>
      </rPr>
      <t xml:space="preserve">fuente principal </t>
    </r>
    <r>
      <rPr>
        <i/>
        <sz val="8"/>
        <rFont val="Arial"/>
        <family val="2"/>
      </rPr>
      <t xml:space="preserve">debe considerarse la fuente con la cual se genera toda o la mayor cantidad de información proporcionada, mientras que por </t>
    </r>
    <r>
      <rPr>
        <b/>
        <i/>
        <sz val="8"/>
        <rFont val="Arial"/>
        <family val="2"/>
      </rPr>
      <t xml:space="preserve">fuentes secundarias </t>
    </r>
    <r>
      <rPr>
        <i/>
        <sz val="8"/>
        <rFont val="Arial"/>
        <family val="2"/>
      </rPr>
      <t>debe considerar aquellas de las cuales se obtiene el resto de información (cuando hay más de una fuente).</t>
    </r>
  </si>
  <si>
    <r>
      <t xml:space="preserve">- En la columna </t>
    </r>
    <r>
      <rPr>
        <b/>
        <i/>
        <sz val="8"/>
        <rFont val="Arial"/>
        <family val="2"/>
      </rPr>
      <t xml:space="preserve">Nombre de la fuente </t>
    </r>
    <r>
      <rPr>
        <i/>
        <sz val="8"/>
        <rFont val="Arial"/>
        <family val="2"/>
      </rPr>
      <t>debe</t>
    </r>
    <r>
      <rPr>
        <b/>
        <i/>
        <sz val="8"/>
        <rFont val="Arial"/>
        <family val="2"/>
      </rPr>
      <t xml:space="preserve"> </t>
    </r>
    <r>
      <rPr>
        <i/>
        <sz val="8"/>
        <rFont val="Arial"/>
        <family val="2"/>
      </rPr>
      <t xml:space="preserve">anotar el nombre o descripción de la fuente principal y, en su caso, de las secundarias a partir de la(s) cual(es) se obtiene la información requerida en el presente instrumento de captación, y que la persona participante proporcionó. </t>
    </r>
  </si>
  <si>
    <r>
      <t xml:space="preserve">- En la columna </t>
    </r>
    <r>
      <rPr>
        <b/>
        <i/>
        <sz val="8"/>
        <rFont val="Arial"/>
        <family val="2"/>
      </rPr>
      <t>Tipo de fuente</t>
    </r>
    <r>
      <rPr>
        <i/>
        <sz val="8"/>
        <rFont val="Arial"/>
        <family val="2"/>
      </rPr>
      <t xml:space="preserve"> debe clasificar esa fuente según los tipos establecidos en el catálogo siguiente, con base en las características que más se adapten a la fuente utilizada (seleccionar de la lista desplegable el tipo): </t>
    </r>
  </si>
  <si>
    <r>
      <rPr>
        <b/>
        <i/>
        <sz val="8"/>
        <rFont val="Arial"/>
        <family val="2"/>
      </rPr>
      <t>Sistema informático propio:</t>
    </r>
    <r>
      <rPr>
        <i/>
        <sz val="8"/>
        <rFont val="Arial"/>
        <family val="2"/>
      </rPr>
      <t xml:space="preserve"> corresponde a una solución informática que haya sido desarrollada de manera específica para los fines de la institución, ya sea de forma interna o por un tercero, y tenga el propósito de almacenar o procesar la información generada o utilizada por la institución.
</t>
    </r>
    <r>
      <rPr>
        <b/>
        <i/>
        <sz val="8"/>
        <rFont val="Arial"/>
        <family val="2"/>
      </rPr>
      <t>Software comercial especializado:</t>
    </r>
    <r>
      <rPr>
        <i/>
        <sz val="8"/>
        <rFont val="Arial"/>
        <family val="2"/>
      </rPr>
      <t xml:space="preserve"> se refiere a algún programa o plataforma comercial diseñada o gestionada por un tercero ajeno a la institución, que sirve para los fines de almacenamiento y procesamiento de su información, sin ser un desarrollo exclusivo para la misma.
</t>
    </r>
    <r>
      <rPr>
        <b/>
        <i/>
        <sz val="8"/>
        <rFont val="Arial"/>
        <family val="2"/>
      </rPr>
      <t>Base de datos u hojas de cálculo estructuradas y estandarizadas:</t>
    </r>
    <r>
      <rPr>
        <i/>
        <sz val="8"/>
        <rFont val="Arial"/>
        <family val="2"/>
      </rPr>
      <t xml:space="preserve"> se refiere a la existencia de bases de datos, tablas o conjunto de datos planos que se encuentran estructurados y estandarizados, permitiendo su explotación o consulta a través de softwares estadísticos o de bases de datos (incluye tablas dinámicas, programación de macros en VBA, formularios y BD en Access o similares).
</t>
    </r>
    <r>
      <rPr>
        <b/>
        <i/>
        <sz val="8"/>
        <rFont val="Arial"/>
        <family val="2"/>
      </rPr>
      <t>Hojas de cálculo no estructuradas o no estandarizadas:</t>
    </r>
    <r>
      <rPr>
        <i/>
        <sz val="8"/>
        <rFont val="Arial"/>
        <family val="2"/>
      </rPr>
      <t xml:space="preserve"> corresponde a que la fuente de información son libros u hojas de Excel que concentran información generada por la institución y es consultada de forma directa sin posibilidad de hacer consultas de forma masiva o de un conjunto de datos. 
</t>
    </r>
    <r>
      <rPr>
        <b/>
        <i/>
        <sz val="8"/>
        <rFont val="Arial"/>
        <family val="2"/>
      </rPr>
      <t>Libro de gobierno en formato electrónico:</t>
    </r>
    <r>
      <rPr>
        <i/>
        <sz val="8"/>
        <rFont val="Arial"/>
        <family val="2"/>
      </rPr>
      <t xml:space="preserve"> corresponde a los libros o documentos en formato electrónico que se organizan conforme a lineamientos específicos y cuentan con formalidades como foliación, firmas, sellos o autorizaciones, etcétera, que contienen los registros de los procesos o actividades sustantivas del área o institución que genera la información.
</t>
    </r>
    <r>
      <rPr>
        <b/>
        <i/>
        <sz val="8"/>
        <rFont val="Arial"/>
        <family val="2"/>
      </rPr>
      <t xml:space="preserve">Libro de gobierno en papel: </t>
    </r>
    <r>
      <rPr>
        <i/>
        <sz val="8"/>
        <rFont val="Arial"/>
        <family val="2"/>
      </rPr>
      <t xml:space="preserve">corresponde a los libros o documentos físicos que se organizan conforme a lineamientos específicos y cuentan con formalidades como foliación, firmas, sellos o autorizaciones, etcétera, que contienen los registros de los procesos o actividades sustantivas del área o institución que genera la información.
</t>
    </r>
    <r>
      <rPr>
        <b/>
        <i/>
        <sz val="8"/>
        <rFont val="Arial"/>
        <family val="2"/>
      </rPr>
      <t>Bitácora en documento de texto electrónico:</t>
    </r>
    <r>
      <rPr>
        <i/>
        <sz val="8"/>
        <rFont val="Arial"/>
        <family val="2"/>
      </rPr>
      <t xml:space="preserve"> se refiere al registro o fuente en la que la información contenida está registrada en documentos electrónicos sin la formalidad de un libro de gobierno y que se utiliza para las actividades cotidianas del área o institución que proporciona la información.
</t>
    </r>
    <r>
      <rPr>
        <b/>
        <i/>
        <sz val="8"/>
        <rFont val="Arial"/>
        <family val="2"/>
      </rPr>
      <t>Bitácora en documento de texto en papel:</t>
    </r>
    <r>
      <rPr>
        <i/>
        <sz val="8"/>
        <rFont val="Arial"/>
        <family val="2"/>
      </rPr>
      <t xml:space="preserve"> se refiere al registro o fuente en la que la información contenida está registrada en documentos físicos sin la formalidad de un libro de gobierno y que se utiliza para las actividades cotidianas del área o institución que proporciona la información.
</t>
    </r>
    <r>
      <rPr>
        <b/>
        <i/>
        <sz val="8"/>
        <rFont val="Arial"/>
        <family val="2"/>
      </rPr>
      <t>De palabra:</t>
    </r>
    <r>
      <rPr>
        <i/>
        <sz val="8"/>
        <rFont val="Arial"/>
        <family val="2"/>
      </rPr>
      <t xml:space="preserve">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t>
    </r>
    <r>
      <rPr>
        <b/>
        <i/>
        <sz val="8"/>
        <rFont val="Arial"/>
        <family val="2"/>
      </rPr>
      <t>Otra:</t>
    </r>
    <r>
      <rPr>
        <i/>
        <sz val="8"/>
        <rFont val="Arial"/>
        <family val="2"/>
      </rPr>
      <t xml:space="preserve"> se debe seleccionar cuando ninguno de los tipos de fuente listados anteriormente responde a las características de la fuente o medio de registro que es utilizado por el área o institución participante para el registro de la información proporcionada en este instrumento de captación.</t>
    </r>
  </si>
  <si>
    <t>Sección y/o preguntas en las que participó</t>
  </si>
  <si>
    <t>Principales fuentes utilizadas para la integración de la información proporcionada</t>
  </si>
  <si>
    <t>Fuente principal</t>
  </si>
  <si>
    <t>Fuente secundaria 1</t>
  </si>
  <si>
    <t>Fuente secundaria 2</t>
  </si>
  <si>
    <t>Comentarios o especificaciones sobre el tipo de fuente</t>
  </si>
  <si>
    <t>Nombre de la fuente</t>
  </si>
  <si>
    <t>Tipo de fuente</t>
  </si>
  <si>
    <t>Ej.</t>
  </si>
  <si>
    <t>Directora de Recursos Financieros</t>
  </si>
  <si>
    <t>hernandezg@dgsp.gob.mx</t>
  </si>
  <si>
    <t>I, II.2, I.4.2, P1.25, P1.26</t>
  </si>
  <si>
    <t>Control de nómina</t>
  </si>
  <si>
    <t>Base de datos u hojas de cálculo estructuradas y estandarizadas</t>
  </si>
  <si>
    <t>Sistema de control financiero</t>
  </si>
  <si>
    <t>Sistema Informático propio</t>
  </si>
  <si>
    <t>Hojas de cálculo  no estructuradas o no estandarizadas</t>
  </si>
  <si>
    <t>Software comercial especializado</t>
  </si>
  <si>
    <t>Hojas de cálculo no estructuradas o no estandarizadas</t>
  </si>
  <si>
    <t>Libro de gobierno en formato electrónico</t>
  </si>
  <si>
    <t>Libro de gobierno en papel</t>
  </si>
  <si>
    <t>Bitácora en documento de texto electrónico</t>
  </si>
  <si>
    <t>Bitácora en documento de texto en papel</t>
  </si>
  <si>
    <t>De palabra</t>
  </si>
  <si>
    <t>Otra</t>
  </si>
  <si>
    <t>Sección X. Tránsito y vialidad</t>
  </si>
  <si>
    <t>Preguntas 10.1 a 10.3</t>
  </si>
  <si>
    <r>
      <rPr>
        <b/>
        <sz val="9"/>
        <color theme="1"/>
        <rFont val="Arial"/>
        <family val="2"/>
      </rPr>
      <t>Módulo 1.</t>
    </r>
    <r>
      <rPr>
        <sz val="9"/>
        <color theme="1"/>
        <rFont val="Arial"/>
        <family val="2"/>
      </rPr>
      <t xml:space="preserve"> Administración Pública de la entidad federativa
</t>
    </r>
    <r>
      <rPr>
        <b/>
        <sz val="9"/>
        <color theme="1"/>
        <rFont val="Arial"/>
        <family val="2"/>
      </rPr>
      <t>Módulo 2.</t>
    </r>
    <r>
      <rPr>
        <sz val="9"/>
        <color theme="1"/>
        <rFont val="Arial"/>
        <family val="2"/>
      </rPr>
      <t xml:space="preserve"> Protección civil
</t>
    </r>
    <r>
      <rPr>
        <b/>
        <sz val="9"/>
        <color theme="1"/>
        <rFont val="Arial"/>
        <family val="2"/>
      </rPr>
      <t>Módulo 3.</t>
    </r>
    <r>
      <rPr>
        <sz val="9"/>
        <color theme="1"/>
        <rFont val="Arial"/>
        <family val="2"/>
      </rPr>
      <t xml:space="preserve"> Servicios periciales
</t>
    </r>
    <r>
      <rPr>
        <b/>
        <sz val="9"/>
        <color theme="1"/>
        <rFont val="Arial"/>
        <family val="2"/>
      </rPr>
      <t>Módulo 4.</t>
    </r>
    <r>
      <rPr>
        <sz val="9"/>
        <color theme="1"/>
        <rFont val="Arial"/>
        <family val="2"/>
      </rPr>
      <t xml:space="preserve"> Defensoría pública
</t>
    </r>
    <r>
      <rPr>
        <b/>
        <sz val="9"/>
        <color theme="1"/>
        <rFont val="Arial"/>
        <family val="2"/>
      </rPr>
      <t>Módulo 5</t>
    </r>
    <r>
      <rPr>
        <sz val="9"/>
        <color theme="1"/>
        <rFont val="Arial"/>
        <family val="2"/>
      </rPr>
      <t xml:space="preserve">. Justicia cívica
</t>
    </r>
    <r>
      <rPr>
        <b/>
        <sz val="9"/>
        <color theme="1"/>
        <rFont val="Arial"/>
        <family val="2"/>
      </rPr>
      <t>Módulo 6.</t>
    </r>
    <r>
      <rPr>
        <sz val="9"/>
        <color theme="1"/>
        <rFont val="Arial"/>
        <family val="2"/>
      </rPr>
      <t xml:space="preserve"> Medio ambiente
</t>
    </r>
    <r>
      <rPr>
        <b/>
        <sz val="9"/>
        <color theme="1"/>
        <rFont val="Arial"/>
        <family val="2"/>
      </rPr>
      <t xml:space="preserve">Módulo 7. </t>
    </r>
    <r>
      <rPr>
        <sz val="9"/>
        <color theme="1"/>
        <rFont val="Arial"/>
        <family val="2"/>
      </rPr>
      <t>Catastro, registro y territorio</t>
    </r>
  </si>
  <si>
    <t>X. Tránsito y vialidad</t>
  </si>
  <si>
    <t>10.1.-</t>
  </si>
  <si>
    <t>10.2.-</t>
  </si>
  <si>
    <t>10.3.-</t>
  </si>
  <si>
    <t>Pregunta 10.2</t>
  </si>
  <si>
    <t>Conducir vehículos con niños sentados en los asientos delanteros, en motos o sin la silla de seguridad</t>
  </si>
  <si>
    <t>Relacionadas con el transporte público de pasajeros</t>
  </si>
  <si>
    <t>Permitir el ascenso y descenso de pasajeros en zonas prohibidas, circular con las puertas abiertas y/o realizar paradas afectando la circulación vial</t>
  </si>
  <si>
    <t>Cargar combustible llevando pasajeros a bordo y/o con el motor en marcha</t>
  </si>
  <si>
    <t>Prestar el servicio de transporte de pasajeros sin la autorización correspondiente, hacerlo fuera de ruta, localidades u horarios no autorizados</t>
  </si>
  <si>
    <t>Otras infracciones relacionadas con el transporte público de pasajeros</t>
  </si>
  <si>
    <t>Consiste en conducir o permitir que se conduzca algún medio de transporte de propulsión mecánica, animal o humana, en notorio estado de intoxicación o ebriedad, producido por alcohol, sustancias estimulantes o depresoras del sistema nervioso central u otras sustancias que afecten las facultades psicomotrices del conductor; o conducir con aliento alcohólico alterando la tranquilidad de las personas y/o realizando actos que pongan en riesgo la integridad física y bienestar colectivo de los individuos; entre otros con características similares.</t>
  </si>
  <si>
    <t>Consiste en cualquier acción u omisión que, realizada por automovilistas, ciclistas o peatones, implique desobedecer, desconocer o no acatar las indicaciones, instrucciones o disposiciones de los agentes viales o de tránsito; interferir en el desempeño de sus funciones o no permitir que las lleven a cabo de manera óptima; habiendo cometido una infracción no esperar el folio o boleta de infracción, no detener la marcha ante la indicación de un agente o darse a la fuga, negarse a mostrar la documentación vehicular requerida y/o identificarse; entre otros con características similares.</t>
  </si>
  <si>
    <t>10. No tomar las medidas de precaución o reducción de velocidad para permitir la preferencia de paso y cruce de los peatones.</t>
  </si>
  <si>
    <t>Consiste en la conducción de vehículos sin tomar las medidas de precaución necesarias que permitan a los peatones transitar con seguridad; no reducir la velocidad para permitir el paso preferente de los peatones en los cruceros, esquinas y en las zonas indicadas con reductores, topes, discos y/o señales de pasos peatonales; detenerse sobre zonas pintadas con "líneas de cebra", en zonas con banquetas pintadas en color rojo, esquinas, cruces e intersecciones viales, impidiendo la libre circulación peatonal; entre otros con características similares.</t>
  </si>
  <si>
    <t>Consiste en la conducción de vehículos invadiendo de forma parcial o total las ciclopistas, carriles o zonas viales, balizadas, señalizadas y destinadas para el uso exclusivo de los ciclistas; entre otros con características similares.</t>
  </si>
  <si>
    <t>Consiste en estacionar cualquier vehículo en doble fila, estacionarlo sobre la banqueta o camellones, en sentido contrario de la circulación u obstruyendo la circulación; estacionarse en espacios designados para las paradas oficiales de transporte público, servicios de emergencia o hidrantes para uso de los bomberos; estacionarse obstruyendo garajes, entradas, cocheras o rampas de accesibilidad; estacionarse en espacios reservados para personas con capacidades diferentes, mujeres embarazadas o personas de la tercera edad; estacionarse frente a bancos, hospitales, escuelas o en cualquier lugar en el que exista prohibición expresa o limitación de horario; estacionarse en zonas de cobro reguladas omitiendo el pago del parquímetro, exceder el tiempo pagado u ocupar más de un lugar; entre otros con características similares.</t>
  </si>
  <si>
    <t>Consiste en realizar trabajos de carga y descarga de mercancías, mudanza de muebles o instrumentos de trabajo invadiendo parcial o totalmente las vialidades, de tal forma que las maniobras afecten, obstaculicen o dificulten el tránsito normal de vehículos, ciclistas o peatones; o bien, realizar estas maniobras fuera del horario permitido o establecido, o hacerlo sin el permiso correspondiente; entre otros con características similares.</t>
  </si>
  <si>
    <t>Consiste en la conducción de vehículos generando ruido excesivo por acelerar desmedidamente el motor, por tener el escape modificado o en mal estado, por utilizar el claxon de forma indebida, por emplear bocinas, altoparlantes o equipo de sonido con un volumen muy alto, causando molestia a los demás automovilistas, ciclistas o transeúntes; entre otros con características similares.</t>
  </si>
  <si>
    <t>Consiste en conducir motocicletas o llevar pasajeros en ellas, sin usar casco, lentes protectores u otros accesorios de seguridad; entre otros con características similares.</t>
  </si>
  <si>
    <t>Consiste en la conducción de vehículos sin utilizar el cinturón de seguridad o hacerlo inadecuadamente, tanto el conductor como los ocupantes; entre otros con características similares.</t>
  </si>
  <si>
    <t>26. Conducir vehículos con niños sentados en los asientos delanteros, en motos o sin la silla de seguridad.</t>
  </si>
  <si>
    <t>40. Permitir el ascenso y descenso de pasajeros en zonas prohibidas, circular con las puertas abiertas y/o realizar paradas afectando la circulación vial.</t>
  </si>
  <si>
    <t>Consiste en conducir un vehículo de transporte de pasajeros realizando paradas no permitidas o distintas a las establecidas; permitir el ascenso y/o descenso de pasajeros sobre carriles centrales, en doble o triple fila, o en lugares no autorizados para tal fin; hacer "sitio o base" en lugares no permitidos afectando o interrumpiendo la circulación de los vehículos; conducir unidades de transporte público con las puertas abiertas; entre otros con características similares.</t>
  </si>
  <si>
    <t>41. Cargar combustible llevando pasajeros a bordo y/o con el motor en marcha.</t>
  </si>
  <si>
    <t>Consiste en abastecer de combustible vehículos de transporte público de pasajeros, escolar o de personal, teniendo a bordo a pasajeros y/o realizarlo con el motor encendido, así como realizar la carga de combustible en lugares no autorizados o sin observar las medidas de seguridad propias de esta actividad; entre otros con características similares.</t>
  </si>
  <si>
    <t>42. Prestar el servicio de transporte de pasajeros sin la autorización correspondiente, hacerlo fuera de ruta, localidades u horarios no autorizados.</t>
  </si>
  <si>
    <t>Consiste en conducir un vehículo de transporte de pasajeros siguiendo una ruta, itinerario u horario distintos a los autorizados; prestar el servicio de transporte de pasajeros en una localidad diferente a la permitida; prestar el servicio de transporte de pasajeros sin contar con la concesión, autorización, permiso y/o revista correspondiente; entre otros con características similares.</t>
  </si>
  <si>
    <t>Consiste en prestar el servicio de transporte público de pasajeros sin la cromática oficial o sin el número económico debidamente rotulado; prestar el servicio de transporte de pasajeros en vehículos no autorizados, hacerlo en un vehículo diferente al indicado en la licencia/tarjetón o en vehículos que no cumplan con los requerimientos mínimos establecidos para tal efecto; prestar el servicio sin la luz interior encendida en la noche; entre otros con características similares.</t>
  </si>
  <si>
    <t>44. Otras infracciones relacionadas con el transporte público de pasajeros.</t>
  </si>
  <si>
    <t>Contempla todas aquellas acciones u omisiones que no hayan sido enunciadas en las descripciones anteriores, pero que por sus características refieren infracciones relacionadas con el transporte público de pasajeros.</t>
  </si>
  <si>
    <t>4.- En caso de que seleccione el código "2" o "9" en la columna "¿Estuvo facultada para atender y sancionar infracciones de tránsito?" de la pregunta 10.1, o que la suma de las cantidades que reporte como respuesta en las columnas "Boletas de infracción levantadas" e "Imágenes detectadas por los sistemas de foto-multa o foto-infracción aceptadas" de la pregunta 10.1 no sea un dato numérico mayor a cero, concluya la sección.</t>
  </si>
  <si>
    <t>6.- Con excepción de la existencia de instrucciones, variables y/o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</si>
  <si>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La suma de las cantidades registradas debe ser igual o mayor a la suma de las cantidades reportadas como respuesta en las columnas "Boletas de infracción levantadas" e "Imágenes detectadas por los sistemas de foto-multa o foto-infracción aceptadas" de la pregunta anterior, toda vez que en una boleta de infracción y/o en una imagen detectada pudo haberse registrado más de un tipo de infracción de tránsito.</t>
  </si>
  <si>
    <t xml:space="preserve">De acuerdo con lo establecido en la quinta instrucción general para las preguntas de la sección, en caso de que determinado tipo de infracción de tránsito no se encuentre previsto en su normatividad aplicable, anote "NA" (No aplica) en la celda correspondiente. Por lo tanto, no puede registrar "NA" en la celda del numeral 46. </t>
  </si>
  <si>
    <t>Infracciones de tránsito registradas</t>
  </si>
  <si>
    <t>Anote la cantidad de infracciones de tránsito registradas en las boletas de infracción levantadas y en las imágenes detectadas por los sistemas de foto-multa o foto-infracción aceptadas durante el año 2022, según tipo.</t>
  </si>
  <si>
    <t>No tomar las medidas de precaución o reducción de velocidad para permitir la preferencia de paso y cruce de los peatones</t>
  </si>
  <si>
    <t>Consiste en fumar o tener encendido tabaco en el interior de un vehículo mientras se conduce, produciendo sustancias que puedan generar alguna chispa que pueda provocar actos que pongan en riesgo la integridad física y bienestar colectivo de los individuos; entre otros con características similares.</t>
  </si>
  <si>
    <t>45. Otro tipo de infracción de tránsito.</t>
  </si>
  <si>
    <r>
      <t>3.-</t>
    </r>
    <r>
      <rPr>
        <b/>
        <i/>
        <sz val="8"/>
        <rFont val="Arial"/>
        <family val="2"/>
      </rPr>
      <t xml:space="preserve"> Infracción de tránsito:</t>
    </r>
    <r>
      <rPr>
        <i/>
        <sz val="8"/>
        <rFont val="Arial"/>
        <family val="2"/>
      </rPr>
      <t xml:space="preserve"> se refiere a cualquier conducta cometida por acción u omisión que transgrede alguna normatividad en materia de tránsito y vialidad, misma que puede ser efectuada por algún conductor o propietario de vehículos motorizados, así como por los peatones, pasajeros, ciclistas o motociclistas.</t>
    </r>
  </si>
  <si>
    <t>Se refiere a cualquier conducta cometida por acción u omisión que transgrede alguna normatividad en materia de tránsito y vialidad, misma que puede ser efectuada por algún conductor o propietario de vehículos motorizados, así como por los peatones, pasajeros, ciclistas o motociclistas.</t>
  </si>
  <si>
    <r>
      <t xml:space="preserve">Como resultado, se logró el acuerdo para generar información estadística en materia de gobierno con una visión integral, implementando así en 2010 el primer instrumento de captación en el ámbito estatal denominado </t>
    </r>
    <r>
      <rPr>
        <i/>
        <sz val="9"/>
        <rFont val="Arial"/>
        <family val="2"/>
      </rPr>
      <t>Encuesta Nacional de Gobierno 2010 – Poder Ejecutivo Estatal (ENGPEE 10)</t>
    </r>
    <r>
      <rPr>
        <sz val="9"/>
        <rFont val="Arial"/>
        <family val="2"/>
      </rPr>
      <t xml:space="preserve">, con lo cual se inició una serie histórica de información que permite diseñar, monitorear y evaluar las políticas públicas en este tema. </t>
    </r>
  </si>
  <si>
    <t>Derivado de las similitudes operativas con los temas de protección civil y servicios periciales, y considerando su naturaleza normativa, conceptual y metodológica, se tomó la decisión de elaborar un módulo específico con información asociada a la función de defensoría pública, retomando las principales necesidades de información existentes en la materia, así como los diseños institucionales establecidos para el ejercicio de la misma.</t>
  </si>
  <si>
    <t>Como resultado, esta edición del CNGE consolida la información generada en dichas materias en tres módulos específicos, los cuales retoman y profundizan los contenidos que hacían parte de las respectivas secciones del módulo 1 en anteriores ediciones.</t>
  </si>
  <si>
    <t>Asimismo, tomando en consideración la naturaleza de la información solicitada en cada módulo, alguno de estos puede presentar apartados adicionales a los anteriores, mismos que obedecen a características específicas del programa estadístico relacionado. Dichos apartados pueden ser: complementos, anexos y adiciones.</t>
  </si>
  <si>
    <t>Fecha</t>
  </si>
  <si>
    <t>Dirección:</t>
  </si>
  <si>
    <r>
      <t xml:space="preserve">Título </t>
    </r>
    <r>
      <rPr>
        <i/>
        <sz val="8"/>
        <rFont val="Arial"/>
        <family val="2"/>
      </rPr>
      <t>(Lic., Mtro(a)., Dr(a)., Ing., C., Sr(a)., etc.)</t>
    </r>
    <r>
      <rPr>
        <sz val="9"/>
        <rFont val="Arial"/>
        <family val="2"/>
      </rPr>
      <t>:</t>
    </r>
  </si>
  <si>
    <t>En caso de que seleccione en la categoría "Otra" en alguna de las columnas "Tipo de fuente", favor de especificar ese otro tipo de fuente(s) en la columna "Comentarios o especificaciones sobre el tipo de fuente".</t>
  </si>
  <si>
    <r>
      <t xml:space="preserve">Particularmente, en el </t>
    </r>
    <r>
      <rPr>
        <b/>
        <sz val="9"/>
        <color theme="1"/>
        <rFont val="Arial"/>
        <family val="2"/>
      </rPr>
      <t xml:space="preserve">módulo 1 </t>
    </r>
    <r>
      <rPr>
        <sz val="9"/>
        <color theme="1"/>
        <rFont val="Arial"/>
        <family val="2"/>
      </rPr>
      <t>se solicita, entre otra, información sobre la estructura organizacional de la Administración Pública de cada entidad federativa; la distribución de los recursos humanos, materiales y presupuestales con los que cuenta; la cantidad, tipos y características de acceso a los trámites y servicios prestados; así como los elementos y acciones institucionales que se llevan a cabo para la implementación y ejercicio de funciones específicas, como planeación, evaluación, actividades estadísticas y geográficas, transparencia, control interno, combate a la corrupción, contrataciones públicas, administración de archivos y gestión documental, entre otros.</t>
    </r>
  </si>
  <si>
    <t xml:space="preserve">Sección I. Estructura organizacional, recursos y ejercicio de funciones específicas
Sección II. Trámites y servicios
Sección III. Programas sociales 
Sección IV. Transparencia, acceso a la información pública y protección de datos personales
Sección V. Control interno y anticorrupción
Sección VI. Participación ciudadana
Sección VII. Contrataciones públicas
Sección VIII. Servicios postpenales y servicios para personas adolescentes egresadas y/o en tratamiento externo
Sección IX. Libertad condicionada
Sección X. Tránsito y vialidad
Sección XI. Alojamientos de asistencia social
Sección XII. Administración de archivos y gestión documental              </t>
  </si>
  <si>
    <t>Este proceso de segmentación implicó revocar la determinación de Información de Interés Nacional al CNGSPSPE mediante el acuerdo de la Junta de Gobierno del INEGI publicado el 29 de enero de 2021 en el Diario Oficial de la Federación. Este cambio tuvo como finalidad ampliar el alcance temático y analítico de cada rubro, así como adecuar conceptual y metodológicamente sus contenidos a las necesidades de información vigentes en las reformas constitucionales y en la transformación institucional del país.</t>
  </si>
  <si>
    <r>
      <t xml:space="preserve">Como resultado de dicha división, ahora se cuenta con </t>
    </r>
    <r>
      <rPr>
        <i/>
        <sz val="9"/>
        <color theme="1"/>
        <rFont val="Arial"/>
        <family val="2"/>
      </rPr>
      <t>el Censo Nacional de Gobiernos Estatales (CNGE) 2022</t>
    </r>
    <r>
      <rPr>
        <sz val="9"/>
        <color theme="1"/>
        <rFont val="Arial"/>
        <family val="2"/>
      </rPr>
      <t>, cuyos resultados pueden ser consultados en la página de internet del Instituto: https://www.inegi.org.mx/programas/cnge/2022/</t>
    </r>
  </si>
  <si>
    <t>Específicamente para la materia de protección civil es importante mencionar que durante 2021 y 2022 ocurrieron una serie de reuniones con personal del Centro Nacional de Prevención de Desastres (CENAPRED), de la Dirección General de Protección Civil y de la Dirección General para la Gestión de Riesgos de la Secretaría de Seguridad y Protección Ciudadana (SSPC) a efecto de consolidar un instrumento de captación que permita conocer de forma específica las capacidades operativas con las que cuentan las Unidades Estatales de Protección Civil u homólogas de las entidades federativas, retomando los contenidos establecidos en la Encuesta de Autoevaluación para las Unidades Estatales de Protección Civil, misma que fue implementada por dicha institución en ejercicios anteriores.</t>
  </si>
  <si>
    <t>Asimismo, a partir del contexto nacional y de la implementación de la Ley General en Materia de Desaparición Forzada de Personas, Desaparición Cometida por Particulares y del Sistema Nacional de Búsqueda de Personas, así como del Programa Nacional de Exhumaciones e Identificación Forense, que de ella emana, fue necesario comenzar a generar información específica sobre las capacidades institucionales de los servicios médicos forenses y periciales del país, así como del ejercicio de su función en cuanto a la identificación, disposición y almacenamientos de cadáveres y/o de restos de seres humanos.</t>
  </si>
  <si>
    <r>
      <t xml:space="preserve">Así, se presenta el </t>
    </r>
    <r>
      <rPr>
        <i/>
        <sz val="9"/>
        <color theme="1"/>
        <rFont val="Arial"/>
        <family val="2"/>
      </rPr>
      <t>Censo Nacional de Gobiernos Estatales (CNGE) 2023</t>
    </r>
    <r>
      <rPr>
        <sz val="9"/>
        <color theme="1"/>
        <rFont val="Arial"/>
        <family val="2"/>
      </rPr>
      <t>, como el decimocuarto programa estadístico desarrollado por el INEGI en materia de gobierno en el ámbito estatal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t>
    </r>
  </si>
  <si>
    <t>No debe considerar decimales en las cifras registradas, por lo que debe redondear las cifras a sus valores enteros más cercanos.</t>
  </si>
  <si>
    <r>
      <t xml:space="preserve">Por su parte, atendiendo a los procesos de levantamientos diferenciados establecidos para un mejor aprovechamiento de la información estadística, la presente edición del CNGE considera el tema de justicia cívica (aplicable únicamente a la Ciudad de México). Su finalidad es generar información estandarizada y comparable con la emanada del </t>
    </r>
    <r>
      <rPr>
        <i/>
        <sz val="9"/>
        <color theme="1"/>
        <rFont val="Arial"/>
        <family val="2"/>
      </rPr>
      <t>Censo Nacional de Gobiernos Municipales y Demarcaciones Territoriales de la Ciudad de México (CNGMD)</t>
    </r>
    <r>
      <rPr>
        <sz val="9"/>
        <color theme="1"/>
        <rFont val="Arial"/>
        <family val="2"/>
      </rPr>
      <t>; de tal forma que se generen datos con una misma temporalidad que permitan conocer la implementación del Modelo Homologado de Justicia Cívica, Buen Gobierno y Cultura de la Legalidad para los Municipios de México.</t>
    </r>
  </si>
  <si>
    <r>
      <t xml:space="preserve">1.- Periodo de referencia de los datos: 
</t>
    </r>
    <r>
      <rPr>
        <b/>
        <i/>
        <sz val="8"/>
        <rFont val="Arial"/>
        <family val="2"/>
      </rPr>
      <t xml:space="preserve">Durante el año: </t>
    </r>
    <r>
      <rPr>
        <i/>
        <sz val="8"/>
        <rFont val="Arial"/>
        <family val="2"/>
      </rPr>
      <t xml:space="preserve">la información se refiere a lo existente del 1 de enero al 31 de diciembre de 2022.
</t>
    </r>
    <r>
      <rPr>
        <b/>
        <i/>
        <sz val="8"/>
        <rFont val="Arial"/>
        <family val="2"/>
      </rPr>
      <t>Al cierre del año:</t>
    </r>
    <r>
      <rPr>
        <i/>
        <sz val="8"/>
        <rFont val="Arial"/>
        <family val="2"/>
      </rPr>
      <t xml:space="preserve"> la información se refiere a lo existente al 31 de diciembre de 2022.</t>
    </r>
  </si>
  <si>
    <t>3.- No debe considerar la información de la institución encargada del ejercicio de la función de seguridad pública de su entidad federativa, independientemente de que esta se encuentre adscrita a la Administración Pública Estatal.</t>
  </si>
  <si>
    <t>5.- Con excepción de la existencia de instrucciones, variables y/o catálogos específicos que prevean alguna situación particular asociada a la información requerida, en caso de que determinada categoría no se encuentre prevista en su normatividad aplicable, anote "NA" (No aplica) en las celdas correspondientes.</t>
  </si>
  <si>
    <t xml:space="preserve">7.- No deje celdas en blanco, salvo en los casos en que la instrucción así lo solicite. </t>
  </si>
  <si>
    <t>En el Complemento debe anotar la cantidad de infracciones de tránsito registradas, según municipio o demarcación territorial de ocurrencia y tipo.</t>
  </si>
  <si>
    <t>S</t>
  </si>
  <si>
    <t>Anote el monto recuperado y el monto adeudado al que ascienden al cierre del año 2022 las infracciones de tránsito registradas en las boletas de infracción levantadas y en las imágenes detectadas por los sistemas de foto-multa o foto-infracción que reportó como respuesta en la pregunta 10.1.</t>
  </si>
  <si>
    <t>Instrucciones generales:</t>
  </si>
  <si>
    <t>2.- Los municipios o demarcaciones territoriales que se presentan corresponden a aquellos establecidos en el Catálogo Único de Claves de Áreas Geoestadísticas Estatales, Municipales y Localidades. Para mayor referencia, favor de consultar: https://www.inegi.org.mx/app/ageeml/</t>
  </si>
  <si>
    <t>3.- En caso de que no le sea posible identificar el municipio o demarcación territorial donde haya ocurrido una parcialidad o la totalidad de las infracciones de tránsito registradas, haga uso de la fila "No identificado".</t>
  </si>
  <si>
    <t xml:space="preserve">Municipio o demarcación territorial </t>
  </si>
  <si>
    <t>Total</t>
  </si>
  <si>
    <t>Clave</t>
  </si>
  <si>
    <t>Nombre</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</si>
  <si>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</si>
  <si>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</si>
  <si>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</si>
  <si>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</si>
  <si>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</si>
  <si>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</si>
  <si>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</si>
  <si>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</si>
  <si>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</si>
  <si>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</si>
  <si>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</si>
  <si>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</si>
  <si>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</si>
  <si>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</si>
  <si>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</si>
  <si>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</si>
  <si>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</si>
  <si>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</si>
  <si>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</si>
  <si>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</si>
  <si>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</si>
  <si>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</si>
  <si>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</si>
  <si>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</si>
  <si>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</si>
  <si>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</si>
  <si>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</si>
  <si>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</si>
  <si>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</si>
  <si>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</si>
  <si>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</si>
  <si>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</si>
  <si>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</si>
  <si>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</si>
  <si>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</si>
  <si>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</si>
  <si>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</si>
  <si>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</si>
  <si>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</si>
  <si>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</si>
  <si>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</si>
  <si>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</si>
  <si>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</si>
  <si>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</si>
  <si>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</si>
  <si>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</si>
  <si>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</si>
  <si>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</si>
  <si>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</si>
  <si>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</si>
  <si>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</si>
  <si>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</si>
  <si>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</si>
  <si>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</si>
  <si>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</si>
  <si>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</si>
  <si>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</si>
  <si>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</si>
  <si>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</si>
  <si>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</si>
  <si>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</si>
  <si>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</si>
  <si>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</si>
  <si>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</si>
  <si>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</si>
  <si>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</si>
  <si>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</si>
  <si>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</si>
  <si>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</si>
  <si>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</si>
  <si>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</si>
  <si>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</si>
  <si>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</si>
  <si>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</si>
  <si>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</si>
  <si>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</si>
  <si>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</si>
  <si>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</si>
  <si>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</si>
  <si>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</si>
  <si>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</si>
  <si>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</si>
  <si>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</si>
  <si>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</si>
  <si>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</si>
  <si>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</si>
  <si>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</si>
  <si>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</si>
  <si>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</si>
  <si>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</si>
  <si>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</si>
  <si>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</si>
  <si>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</si>
  <si>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</si>
  <si>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</si>
  <si>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</si>
  <si>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</si>
  <si>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</si>
  <si>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</si>
  <si>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</si>
  <si>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</si>
  <si>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</si>
  <si>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</si>
  <si>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</si>
  <si>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</si>
  <si>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</si>
  <si>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</si>
  <si>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</si>
  <si>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</si>
  <si>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</si>
  <si>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</si>
  <si>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</si>
  <si>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</si>
  <si>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</si>
  <si>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</si>
  <si>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</si>
  <si>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</si>
  <si>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</si>
  <si>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</si>
  <si>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</si>
  <si>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</si>
  <si>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</si>
  <si>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</si>
  <si>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</si>
  <si>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</si>
  <si>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</si>
  <si>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</si>
  <si>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</si>
  <si>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</si>
  <si>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</si>
  <si>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</si>
  <si>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</si>
  <si>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</si>
  <si>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</si>
  <si>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</si>
  <si>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</si>
  <si>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</si>
  <si>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</si>
  <si>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</si>
  <si>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</si>
  <si>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</si>
  <si>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</si>
  <si>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</si>
  <si>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</si>
  <si>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</si>
  <si>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</si>
  <si>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</si>
  <si>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</si>
  <si>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</si>
  <si>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</si>
  <si>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</si>
  <si>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</si>
  <si>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</si>
  <si>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</si>
  <si>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</si>
  <si>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</si>
  <si>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</si>
  <si>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</si>
  <si>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</si>
  <si>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</si>
  <si>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</si>
  <si>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</si>
  <si>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</si>
  <si>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</si>
  <si>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</si>
  <si>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</si>
  <si>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</si>
  <si>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</si>
  <si>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</si>
  <si>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</si>
  <si>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</si>
  <si>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</si>
  <si>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</si>
  <si>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</si>
  <si>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</si>
  <si>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</si>
  <si>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</si>
  <si>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</si>
  <si>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</si>
  <si>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</si>
  <si>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</si>
  <si>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</si>
  <si>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</si>
  <si>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</si>
  <si>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</si>
  <si>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</si>
  <si>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</si>
  <si>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</si>
  <si>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</si>
  <si>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</si>
  <si>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</si>
  <si>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</si>
  <si>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</si>
  <si>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</si>
  <si>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</si>
  <si>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</si>
  <si>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</si>
  <si>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</si>
  <si>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</si>
  <si>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</si>
  <si>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</si>
  <si>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</si>
  <si>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</si>
  <si>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</si>
  <si>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</si>
  <si>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</si>
  <si>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</si>
  <si>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</si>
  <si>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</si>
  <si>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</si>
  <si>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</si>
  <si>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</si>
  <si>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</si>
  <si>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</si>
  <si>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</si>
  <si>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</si>
  <si>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</si>
  <si>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</si>
  <si>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</si>
  <si>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</si>
  <si>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</si>
  <si>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</si>
  <si>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</si>
  <si>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</si>
  <si>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</si>
  <si>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</si>
  <si>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</si>
  <si>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</si>
  <si>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</si>
  <si>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</si>
  <si>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</si>
  <si>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</si>
  <si>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</si>
  <si>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</si>
  <si>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</si>
  <si>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</si>
  <si>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</si>
  <si>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</si>
  <si>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</si>
  <si>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</si>
  <si>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</si>
  <si>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</si>
  <si>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</si>
  <si>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</si>
  <si>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</si>
  <si>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</si>
  <si>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</si>
  <si>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</si>
  <si>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</si>
  <si>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</si>
  <si>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</si>
  <si>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</si>
  <si>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</si>
  <si>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</si>
  <si>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</si>
  <si>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</si>
  <si>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</si>
  <si>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</si>
  <si>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</si>
  <si>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</si>
  <si>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</si>
  <si>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</si>
  <si>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</si>
  <si>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</si>
  <si>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</si>
  <si>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</si>
  <si>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</si>
  <si>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</si>
  <si>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</si>
  <si>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</si>
  <si>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</si>
  <si>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</si>
  <si>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</si>
  <si>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</si>
  <si>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</si>
  <si>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</si>
  <si>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</si>
  <si>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</si>
  <si>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</si>
  <si>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</si>
  <si>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</si>
  <si>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</si>
  <si>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</si>
  <si>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</si>
  <si>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</si>
  <si>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</si>
  <si>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</si>
  <si>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</si>
  <si>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</si>
  <si>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</si>
  <si>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</si>
  <si>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</si>
  <si>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</si>
  <si>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</si>
  <si>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</si>
  <si>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</si>
  <si>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</si>
  <si>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</si>
  <si>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</si>
  <si>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</si>
  <si>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</si>
  <si>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</si>
  <si>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</si>
  <si>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</si>
  <si>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</si>
  <si>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</si>
  <si>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</si>
  <si>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</si>
  <si>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</si>
  <si>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</si>
  <si>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</si>
  <si>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</si>
  <si>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</si>
  <si>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</si>
  <si>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</si>
  <si>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</si>
  <si>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</si>
  <si>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</si>
  <si>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</si>
  <si>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</si>
  <si>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</si>
  <si>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</si>
  <si>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</si>
  <si>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</si>
  <si>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</si>
  <si>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</si>
  <si>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</si>
  <si>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</si>
  <si>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</si>
  <si>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</si>
  <si>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</si>
  <si>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</si>
  <si>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</si>
  <si>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</si>
  <si>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</si>
  <si>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</si>
  <si>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</si>
  <si>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</si>
  <si>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</si>
  <si>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</si>
  <si>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</si>
  <si>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</si>
  <si>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</si>
  <si>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</si>
  <si>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</si>
  <si>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</si>
  <si>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</si>
  <si>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</si>
  <si>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</si>
  <si>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</si>
  <si>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</si>
  <si>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</si>
  <si>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</si>
  <si>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</si>
  <si>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</si>
  <si>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</si>
  <si>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</si>
  <si>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</si>
  <si>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</si>
  <si>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</si>
  <si>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</si>
  <si>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</si>
  <si>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</si>
  <si>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</si>
  <si>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</si>
  <si>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</si>
  <si>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</si>
  <si>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</si>
  <si>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</si>
  <si>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</si>
  <si>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</si>
  <si>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</si>
  <si>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</si>
  <si>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</si>
  <si>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</si>
  <si>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</si>
  <si>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</si>
  <si>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</si>
  <si>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</si>
  <si>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</si>
  <si>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</si>
  <si>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</si>
  <si>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</si>
  <si>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</si>
  <si>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</si>
  <si>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</si>
  <si>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</si>
  <si>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</si>
  <si>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</si>
  <si>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</si>
  <si>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</si>
  <si>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</si>
  <si>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</si>
  <si>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</si>
  <si>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</si>
  <si>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</si>
  <si>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</si>
  <si>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</si>
  <si>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</si>
  <si>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</si>
  <si>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</si>
  <si>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</si>
  <si>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</si>
  <si>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</si>
  <si>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</si>
  <si>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</si>
  <si>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</si>
  <si>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</si>
  <si>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</si>
  <si>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</si>
  <si>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</si>
  <si>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</si>
  <si>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</si>
  <si>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</si>
  <si>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</si>
  <si>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</si>
  <si>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</si>
  <si>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</si>
  <si>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</si>
  <si>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</si>
  <si>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</si>
  <si>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</si>
  <si>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</si>
  <si>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</si>
  <si>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</si>
  <si>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</si>
  <si>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</si>
  <si>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</si>
  <si>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</si>
  <si>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</si>
  <si>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</si>
  <si>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</si>
  <si>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</si>
  <si>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</si>
  <si>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</si>
  <si>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</si>
  <si>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</si>
  <si>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</si>
  <si>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</si>
  <si>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</si>
  <si>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</si>
  <si>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</si>
  <si>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</si>
  <si>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</si>
  <si>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</si>
  <si>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</si>
  <si>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</si>
  <si>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</si>
  <si>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</si>
  <si>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</si>
  <si>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</si>
  <si>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</si>
  <si>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</si>
  <si>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</si>
  <si>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</si>
  <si>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</si>
  <si>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</si>
  <si>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</si>
  <si>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</si>
  <si>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</si>
  <si>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</si>
  <si>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</si>
  <si>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</si>
  <si>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</si>
  <si>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</si>
  <si>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</si>
  <si>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</si>
  <si>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</si>
  <si>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</si>
  <si>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</si>
  <si>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</si>
  <si>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</si>
  <si>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</si>
  <si>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</si>
  <si>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</si>
  <si>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</si>
  <si>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</si>
  <si>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</si>
  <si>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</si>
  <si>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</si>
  <si>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</si>
  <si>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</si>
  <si>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</si>
  <si>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</si>
  <si>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</si>
  <si>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</si>
  <si>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</si>
  <si>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</si>
  <si>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</si>
  <si>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</si>
  <si>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</si>
  <si>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</si>
  <si>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</si>
  <si>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</si>
  <si>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</si>
  <si>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</si>
  <si>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</si>
  <si>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</si>
  <si>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</si>
  <si>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</si>
  <si>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</si>
  <si>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</si>
  <si>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</si>
  <si>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</si>
  <si>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</si>
  <si>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</si>
  <si>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</si>
  <si>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</si>
  <si>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</si>
  <si>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</si>
  <si>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</si>
  <si>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</si>
  <si>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</si>
  <si>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</si>
  <si>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</si>
  <si>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</si>
  <si>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</si>
  <si>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</si>
  <si>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</si>
  <si>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</si>
  <si>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</si>
  <si>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</si>
  <si>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</si>
  <si>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</si>
  <si>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</si>
  <si>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</si>
  <si>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</si>
  <si>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</si>
  <si>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</si>
  <si>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Complemento. Infracciones de tránsito registradas</t>
  </si>
  <si>
    <t>1.- Para cada tipo de infracción de tránsito, en caso de que haya anotado "NA" (No aplica) en la columna "Infracciones de tránsito registradas" del respectivo numeral de la pregunta 10.2, no puede registrar información en el presente Complemento.</t>
  </si>
  <si>
    <t>4.- La suma de las cantidades registradas en la columna "Total" debe ser igual a la suma de las cantidades reportadas como respuesta en la pregunta 10.2, así como corresponder a su desagregación por tipo de infracción de tránsito.</t>
  </si>
  <si>
    <t>Complemento</t>
  </si>
  <si>
    <r>
      <t xml:space="preserve">Otro tipo de infracción de tránsito:
</t>
    </r>
    <r>
      <rPr>
        <i/>
        <sz val="8"/>
        <rFont val="Arial"/>
        <family val="2"/>
      </rPr>
      <t>(especifique)</t>
    </r>
  </si>
  <si>
    <r>
      <t xml:space="preserve">Para ello, este módulo contiene </t>
    </r>
    <r>
      <rPr>
        <b/>
        <sz val="9"/>
        <color theme="1"/>
        <rFont val="Arial"/>
        <family val="2"/>
      </rPr>
      <t>179 preguntas</t>
    </r>
    <r>
      <rPr>
        <sz val="9"/>
        <color theme="1"/>
        <rFont val="Arial"/>
        <family val="2"/>
      </rPr>
      <t xml:space="preserve"> agrupadas en las siguientes secciones:</t>
    </r>
  </si>
  <si>
    <t>01001</t>
  </si>
  <si>
    <t>02001</t>
  </si>
  <si>
    <t>03001</t>
  </si>
  <si>
    <t>04001</t>
  </si>
  <si>
    <t>05001</t>
  </si>
  <si>
    <t>06001</t>
  </si>
  <si>
    <t>07001</t>
  </si>
  <si>
    <t>08001</t>
  </si>
  <si>
    <t>09002</t>
  </si>
  <si>
    <t>10001</t>
  </si>
  <si>
    <t>11001</t>
  </si>
  <si>
    <t>12001</t>
  </si>
  <si>
    <t>13001</t>
  </si>
  <si>
    <t>14001</t>
  </si>
  <si>
    <t>15001</t>
  </si>
  <si>
    <t>16001</t>
  </si>
  <si>
    <t>17001</t>
  </si>
  <si>
    <t>18001</t>
  </si>
  <si>
    <t>19001</t>
  </si>
  <si>
    <t>20001</t>
  </si>
  <si>
    <t>21001</t>
  </si>
  <si>
    <t>22001</t>
  </si>
  <si>
    <t>23001</t>
  </si>
  <si>
    <t>24001</t>
  </si>
  <si>
    <t>25001</t>
  </si>
  <si>
    <t>26001</t>
  </si>
  <si>
    <t>27001</t>
  </si>
  <si>
    <t>28001</t>
  </si>
  <si>
    <t>29001</t>
  </si>
  <si>
    <t>30001</t>
  </si>
  <si>
    <t>31001</t>
  </si>
  <si>
    <t>32001</t>
  </si>
  <si>
    <t>Aguascalientes</t>
  </si>
  <si>
    <t>Ensenada</t>
  </si>
  <si>
    <t>Comondú</t>
  </si>
  <si>
    <t>Calkiní</t>
  </si>
  <si>
    <t>Abasolo</t>
  </si>
  <si>
    <t>Armería</t>
  </si>
  <si>
    <t>Acacoyagua</t>
  </si>
  <si>
    <t>Ahumada</t>
  </si>
  <si>
    <t>Azcapotzalco</t>
  </si>
  <si>
    <t>Canatlán</t>
  </si>
  <si>
    <t>Acapulco de Juárez</t>
  </si>
  <si>
    <t>Acatlán</t>
  </si>
  <si>
    <t>Acatic</t>
  </si>
  <si>
    <t>Acambay de Ruíz Castañeda</t>
  </si>
  <si>
    <t>Acuitzio</t>
  </si>
  <si>
    <t>Amacuzac</t>
  </si>
  <si>
    <t>Acaponeta</t>
  </si>
  <si>
    <t>Abejones</t>
  </si>
  <si>
    <t>Acajete</t>
  </si>
  <si>
    <t>Amealco de Bonfil</t>
  </si>
  <si>
    <t>Cozumel</t>
  </si>
  <si>
    <t>Ahualulco del Sonido 13</t>
  </si>
  <si>
    <t>Ahome</t>
  </si>
  <si>
    <t>Aconchi</t>
  </si>
  <si>
    <t>Balancán</t>
  </si>
  <si>
    <t>Amaxac de Guerrero</t>
  </si>
  <si>
    <t>Abalá</t>
  </si>
  <si>
    <t>Apozol</t>
  </si>
  <si>
    <t>01002</t>
  </si>
  <si>
    <t>02002</t>
  </si>
  <si>
    <t>03002</t>
  </si>
  <si>
    <t>04002</t>
  </si>
  <si>
    <t>05002</t>
  </si>
  <si>
    <t>06002</t>
  </si>
  <si>
    <t>07002</t>
  </si>
  <si>
    <t>08002</t>
  </si>
  <si>
    <t>09003</t>
  </si>
  <si>
    <t>10002</t>
  </si>
  <si>
    <t>11002</t>
  </si>
  <si>
    <t>12002</t>
  </si>
  <si>
    <t>13002</t>
  </si>
  <si>
    <t>14002</t>
  </si>
  <si>
    <t>15002</t>
  </si>
  <si>
    <t>16002</t>
  </si>
  <si>
    <t>17002</t>
  </si>
  <si>
    <t>18002</t>
  </si>
  <si>
    <t>19002</t>
  </si>
  <si>
    <t>20002</t>
  </si>
  <si>
    <t>21002</t>
  </si>
  <si>
    <t>22002</t>
  </si>
  <si>
    <t>23002</t>
  </si>
  <si>
    <t>24002</t>
  </si>
  <si>
    <t>25002</t>
  </si>
  <si>
    <t>26002</t>
  </si>
  <si>
    <t>27002</t>
  </si>
  <si>
    <t>28002</t>
  </si>
  <si>
    <t>29002</t>
  </si>
  <si>
    <t>30002</t>
  </si>
  <si>
    <t>31002</t>
  </si>
  <si>
    <t>32002</t>
  </si>
  <si>
    <t>Asientos</t>
  </si>
  <si>
    <t>Mexicali</t>
  </si>
  <si>
    <t>Mulegé</t>
  </si>
  <si>
    <t>Campeche</t>
  </si>
  <si>
    <t>Acuña</t>
  </si>
  <si>
    <t>Colima</t>
  </si>
  <si>
    <t>Acala</t>
  </si>
  <si>
    <t>Aldama</t>
  </si>
  <si>
    <t>Coyoacán</t>
  </si>
  <si>
    <t>Canelas</t>
  </si>
  <si>
    <t>Acámbaro</t>
  </si>
  <si>
    <t>Ahuacuotzingo</t>
  </si>
  <si>
    <t>Acaxochitlán</t>
  </si>
  <si>
    <t>Acatlán de Juárez</t>
  </si>
  <si>
    <t>Acolman</t>
  </si>
  <si>
    <t>Aguililla</t>
  </si>
  <si>
    <t>Atlatlahucan</t>
  </si>
  <si>
    <t>Ahuacatlán</t>
  </si>
  <si>
    <t>Agualeguas</t>
  </si>
  <si>
    <t>Acatlán de Pérez Figueroa</t>
  </si>
  <si>
    <t>Acateno</t>
  </si>
  <si>
    <t>Pinal de Amoles</t>
  </si>
  <si>
    <t>Felipe Carrillo Puerto</t>
  </si>
  <si>
    <t>Alaquines</t>
  </si>
  <si>
    <t>Angostura</t>
  </si>
  <si>
    <t>Agua Prieta</t>
  </si>
  <si>
    <t>Cárdenas</t>
  </si>
  <si>
    <t>Apetatitlán de Antonio Carvajal</t>
  </si>
  <si>
    <t>Acanceh</t>
  </si>
  <si>
    <t>Apulco</t>
  </si>
  <si>
    <t>01003</t>
  </si>
  <si>
    <t>02003</t>
  </si>
  <si>
    <t>03003</t>
  </si>
  <si>
    <t>04003</t>
  </si>
  <si>
    <t>05003</t>
  </si>
  <si>
    <t>06003</t>
  </si>
  <si>
    <t>07003</t>
  </si>
  <si>
    <t>08003</t>
  </si>
  <si>
    <t>09004</t>
  </si>
  <si>
    <t>10003</t>
  </si>
  <si>
    <t>11003</t>
  </si>
  <si>
    <t>12003</t>
  </si>
  <si>
    <t>13003</t>
  </si>
  <si>
    <t>14003</t>
  </si>
  <si>
    <t>15003</t>
  </si>
  <si>
    <t>16003</t>
  </si>
  <si>
    <t>17003</t>
  </si>
  <si>
    <t>18003</t>
  </si>
  <si>
    <t>19003</t>
  </si>
  <si>
    <t>20003</t>
  </si>
  <si>
    <t>21003</t>
  </si>
  <si>
    <t>22003</t>
  </si>
  <si>
    <t>23003</t>
  </si>
  <si>
    <t>24003</t>
  </si>
  <si>
    <t>25003</t>
  </si>
  <si>
    <t>26003</t>
  </si>
  <si>
    <t>27003</t>
  </si>
  <si>
    <t>28003</t>
  </si>
  <si>
    <t>29003</t>
  </si>
  <si>
    <t>30003</t>
  </si>
  <si>
    <t>31003</t>
  </si>
  <si>
    <t>32003</t>
  </si>
  <si>
    <t>Calvillo</t>
  </si>
  <si>
    <t>Tecate</t>
  </si>
  <si>
    <t>La Paz</t>
  </si>
  <si>
    <t>Carmen</t>
  </si>
  <si>
    <t>Allende</t>
  </si>
  <si>
    <t>Comala</t>
  </si>
  <si>
    <t>Acapetahua</t>
  </si>
  <si>
    <t>Cuajimalpa de Morelos</t>
  </si>
  <si>
    <t>Coneto de Comonfort</t>
  </si>
  <si>
    <t>San Miguel de Allende</t>
  </si>
  <si>
    <t>Ajuchitlán del Progreso</t>
  </si>
  <si>
    <t>Actopan</t>
  </si>
  <si>
    <t>Ahualulco de Mercado</t>
  </si>
  <si>
    <t>Aculco</t>
  </si>
  <si>
    <t>Álvaro Obregón</t>
  </si>
  <si>
    <t>Axochiapan</t>
  </si>
  <si>
    <t>Amatlán de Cañas</t>
  </si>
  <si>
    <t>Los Aldamas</t>
  </si>
  <si>
    <t>Asunción Cacalotepec</t>
  </si>
  <si>
    <t>Arroyo Seco</t>
  </si>
  <si>
    <t>Isla Mujeres</t>
  </si>
  <si>
    <t>Aquismón</t>
  </si>
  <si>
    <t>Badiraguato</t>
  </si>
  <si>
    <t>Álamos</t>
  </si>
  <si>
    <t>Centla</t>
  </si>
  <si>
    <t>Altamira</t>
  </si>
  <si>
    <t>Atlangatepec</t>
  </si>
  <si>
    <t>Acayucan</t>
  </si>
  <si>
    <t>Akil</t>
  </si>
  <si>
    <t>Atolinga</t>
  </si>
  <si>
    <t>Baja California</t>
  </si>
  <si>
    <t>01004</t>
  </si>
  <si>
    <t>02004</t>
  </si>
  <si>
    <t>03008</t>
  </si>
  <si>
    <t>04004</t>
  </si>
  <si>
    <t>05004</t>
  </si>
  <si>
    <t>06004</t>
  </si>
  <si>
    <t>07004</t>
  </si>
  <si>
    <t>08004</t>
  </si>
  <si>
    <t>09005</t>
  </si>
  <si>
    <t>10004</t>
  </si>
  <si>
    <t>11004</t>
  </si>
  <si>
    <t>12004</t>
  </si>
  <si>
    <t>13004</t>
  </si>
  <si>
    <t>14004</t>
  </si>
  <si>
    <t>15004</t>
  </si>
  <si>
    <t>16004</t>
  </si>
  <si>
    <t>17004</t>
  </si>
  <si>
    <t>18004</t>
  </si>
  <si>
    <t>19004</t>
  </si>
  <si>
    <t>20004</t>
  </si>
  <si>
    <t>21004</t>
  </si>
  <si>
    <t>22004</t>
  </si>
  <si>
    <t>23004</t>
  </si>
  <si>
    <t>24004</t>
  </si>
  <si>
    <t>25004</t>
  </si>
  <si>
    <t>26004</t>
  </si>
  <si>
    <t>27004</t>
  </si>
  <si>
    <t>28004</t>
  </si>
  <si>
    <t>29004</t>
  </si>
  <si>
    <t>30004</t>
  </si>
  <si>
    <t>31004</t>
  </si>
  <si>
    <t>32004</t>
  </si>
  <si>
    <t>Cosío</t>
  </si>
  <si>
    <t>Tijuana</t>
  </si>
  <si>
    <t>Los Cabos</t>
  </si>
  <si>
    <t>Champotón</t>
  </si>
  <si>
    <t>Arteaga</t>
  </si>
  <si>
    <t>Coquimatlán</t>
  </si>
  <si>
    <t>Altamirano</t>
  </si>
  <si>
    <t>Aquiles Serdán</t>
  </si>
  <si>
    <t>Gustavo A. Madero</t>
  </si>
  <si>
    <t>Cuencamé</t>
  </si>
  <si>
    <t>Apaseo el Alto</t>
  </si>
  <si>
    <t>Alcozauca de Guerrero</t>
  </si>
  <si>
    <t>Agua Blanca de Iturbide</t>
  </si>
  <si>
    <t>Amacueca</t>
  </si>
  <si>
    <t>Almoloya de Alquisiras</t>
  </si>
  <si>
    <t>Angamacutiro</t>
  </si>
  <si>
    <t>Ayala</t>
  </si>
  <si>
    <t>Compostela</t>
  </si>
  <si>
    <t>Asunción Cuyotepeji</t>
  </si>
  <si>
    <t>Acatzingo</t>
  </si>
  <si>
    <t>Cadereyta de Montes</t>
  </si>
  <si>
    <t>Othón P. Blanco</t>
  </si>
  <si>
    <t>Armadillo de los Infante</t>
  </si>
  <si>
    <t>Concordia</t>
  </si>
  <si>
    <t>Altar</t>
  </si>
  <si>
    <t>Centro</t>
  </si>
  <si>
    <t>Antiguo Morelos</t>
  </si>
  <si>
    <t>Atltzayanca</t>
  </si>
  <si>
    <t>Baca</t>
  </si>
  <si>
    <t>Benito Juárez</t>
  </si>
  <si>
    <t>Baja California Sur</t>
  </si>
  <si>
    <t>01005</t>
  </si>
  <si>
    <t>02005</t>
  </si>
  <si>
    <t>03009</t>
  </si>
  <si>
    <t>04005</t>
  </si>
  <si>
    <t>05005</t>
  </si>
  <si>
    <t>06005</t>
  </si>
  <si>
    <t>07005</t>
  </si>
  <si>
    <t>08005</t>
  </si>
  <si>
    <t>09006</t>
  </si>
  <si>
    <t>10005</t>
  </si>
  <si>
    <t>11005</t>
  </si>
  <si>
    <t>12005</t>
  </si>
  <si>
    <t>13005</t>
  </si>
  <si>
    <t>14005</t>
  </si>
  <si>
    <t>15005</t>
  </si>
  <si>
    <t>16005</t>
  </si>
  <si>
    <t>17005</t>
  </si>
  <si>
    <t>18005</t>
  </si>
  <si>
    <t>19005</t>
  </si>
  <si>
    <t>20005</t>
  </si>
  <si>
    <t>21005</t>
  </si>
  <si>
    <t>22005</t>
  </si>
  <si>
    <t>23005</t>
  </si>
  <si>
    <t>24005</t>
  </si>
  <si>
    <t>25005</t>
  </si>
  <si>
    <t>26005</t>
  </si>
  <si>
    <t>27005</t>
  </si>
  <si>
    <t>28005</t>
  </si>
  <si>
    <t>29005</t>
  </si>
  <si>
    <t>30005</t>
  </si>
  <si>
    <t>31005</t>
  </si>
  <si>
    <t>32005</t>
  </si>
  <si>
    <t>Jesús María</t>
  </si>
  <si>
    <t>Playas de Rosarito</t>
  </si>
  <si>
    <t>Loreto</t>
  </si>
  <si>
    <t>Hecelchakán</t>
  </si>
  <si>
    <t>Candela</t>
  </si>
  <si>
    <t>Cuauhtémoc</t>
  </si>
  <si>
    <t>Amatán</t>
  </si>
  <si>
    <t>Ascensión</t>
  </si>
  <si>
    <t>Iztacalco</t>
  </si>
  <si>
    <t>Durango</t>
  </si>
  <si>
    <t>Apaseo el Grande</t>
  </si>
  <si>
    <t>Alpoyeca</t>
  </si>
  <si>
    <t>Ajacuba</t>
  </si>
  <si>
    <t>Amatitán</t>
  </si>
  <si>
    <t>Almoloya de Juárez</t>
  </si>
  <si>
    <t>Angangueo</t>
  </si>
  <si>
    <t>Coatlán del Río</t>
  </si>
  <si>
    <t>Huajicori</t>
  </si>
  <si>
    <t>Anáhuac</t>
  </si>
  <si>
    <t>Asunción Ixtaltepec</t>
  </si>
  <si>
    <t>Acteopan</t>
  </si>
  <si>
    <t>Colón</t>
  </si>
  <si>
    <t>Cosalá</t>
  </si>
  <si>
    <t>Arivechi</t>
  </si>
  <si>
    <t>Comalcalco</t>
  </si>
  <si>
    <t>Burgos</t>
  </si>
  <si>
    <t>Apizaco</t>
  </si>
  <si>
    <t>Acula</t>
  </si>
  <si>
    <t>Bokobá</t>
  </si>
  <si>
    <t>Calera</t>
  </si>
  <si>
    <t>01006</t>
  </si>
  <si>
    <t>02006</t>
  </si>
  <si>
    <t>03099</t>
  </si>
  <si>
    <t>04006</t>
  </si>
  <si>
    <t>05006</t>
  </si>
  <si>
    <t>06006</t>
  </si>
  <si>
    <t>07006</t>
  </si>
  <si>
    <t>08006</t>
  </si>
  <si>
    <t>09007</t>
  </si>
  <si>
    <t>10006</t>
  </si>
  <si>
    <t>11006</t>
  </si>
  <si>
    <t>12006</t>
  </si>
  <si>
    <t>13006</t>
  </si>
  <si>
    <t>14006</t>
  </si>
  <si>
    <t>15006</t>
  </si>
  <si>
    <t>16006</t>
  </si>
  <si>
    <t>17006</t>
  </si>
  <si>
    <t>18006</t>
  </si>
  <si>
    <t>19006</t>
  </si>
  <si>
    <t>20006</t>
  </si>
  <si>
    <t>21006</t>
  </si>
  <si>
    <t>22006</t>
  </si>
  <si>
    <t>23006</t>
  </si>
  <si>
    <t>24006</t>
  </si>
  <si>
    <t>25006</t>
  </si>
  <si>
    <t>26006</t>
  </si>
  <si>
    <t>27006</t>
  </si>
  <si>
    <t>28006</t>
  </si>
  <si>
    <t>29006</t>
  </si>
  <si>
    <t>30006</t>
  </si>
  <si>
    <t>31006</t>
  </si>
  <si>
    <t>32006</t>
  </si>
  <si>
    <t>Pabellón de Arteaga</t>
  </si>
  <si>
    <t>San Quintín</t>
  </si>
  <si>
    <t>Hopelchén</t>
  </si>
  <si>
    <t>Castaños</t>
  </si>
  <si>
    <t>Ixtlahuacán</t>
  </si>
  <si>
    <t>Amatenango de la Frontera</t>
  </si>
  <si>
    <t>Bachíniva</t>
  </si>
  <si>
    <t>Iztapalapa</t>
  </si>
  <si>
    <t>General Simón Bolívar</t>
  </si>
  <si>
    <t>Atarjea</t>
  </si>
  <si>
    <t>Apaxtla</t>
  </si>
  <si>
    <t>Alfajayucan</t>
  </si>
  <si>
    <t>Ameca</t>
  </si>
  <si>
    <t>Almoloya del Río</t>
  </si>
  <si>
    <t>Apatzingán</t>
  </si>
  <si>
    <t>Cuautla</t>
  </si>
  <si>
    <t>Ixtlán del Río</t>
  </si>
  <si>
    <t>Apodaca</t>
  </si>
  <si>
    <t>Asunción Nochixtlán</t>
  </si>
  <si>
    <t>Corregidora</t>
  </si>
  <si>
    <t>José María Morelos</t>
  </si>
  <si>
    <t>Catorce</t>
  </si>
  <si>
    <t>Culiacán</t>
  </si>
  <si>
    <t>Arizpe</t>
  </si>
  <si>
    <t>Cunduacán</t>
  </si>
  <si>
    <t>Bustamante</t>
  </si>
  <si>
    <t>Calpulalpan</t>
  </si>
  <si>
    <t>Acultzingo</t>
  </si>
  <si>
    <t>Buctzotz</t>
  </si>
  <si>
    <t>Cañitas de Felipe Pescador</t>
  </si>
  <si>
    <t>Coahuila de Zaragoza</t>
  </si>
  <si>
    <t>01007</t>
  </si>
  <si>
    <t>02007</t>
  </si>
  <si>
    <t>04007</t>
  </si>
  <si>
    <t>05007</t>
  </si>
  <si>
    <t>06007</t>
  </si>
  <si>
    <t>07007</t>
  </si>
  <si>
    <t>08007</t>
  </si>
  <si>
    <t>09008</t>
  </si>
  <si>
    <t>10007</t>
  </si>
  <si>
    <t>11007</t>
  </si>
  <si>
    <t>12007</t>
  </si>
  <si>
    <t>13007</t>
  </si>
  <si>
    <t>14007</t>
  </si>
  <si>
    <t>15007</t>
  </si>
  <si>
    <t>16007</t>
  </si>
  <si>
    <t>17007</t>
  </si>
  <si>
    <t>18007</t>
  </si>
  <si>
    <t>19007</t>
  </si>
  <si>
    <t>20007</t>
  </si>
  <si>
    <t>21007</t>
  </si>
  <si>
    <t>22007</t>
  </si>
  <si>
    <t>23007</t>
  </si>
  <si>
    <t>24007</t>
  </si>
  <si>
    <t>25007</t>
  </si>
  <si>
    <t>26007</t>
  </si>
  <si>
    <t>27007</t>
  </si>
  <si>
    <t>28007</t>
  </si>
  <si>
    <t>29007</t>
  </si>
  <si>
    <t>30007</t>
  </si>
  <si>
    <t>31007</t>
  </si>
  <si>
    <t>32007</t>
  </si>
  <si>
    <t>Rincón de Romos</t>
  </si>
  <si>
    <t>San Felipe</t>
  </si>
  <si>
    <t>Palizada</t>
  </si>
  <si>
    <t>Cuatro Ciénegas</t>
  </si>
  <si>
    <t>Manzanillo</t>
  </si>
  <si>
    <t>Amatenango del Valle</t>
  </si>
  <si>
    <t>Balleza</t>
  </si>
  <si>
    <t>La Magdalena Contreras</t>
  </si>
  <si>
    <t>Gómez Palacio</t>
  </si>
  <si>
    <t>Celaya</t>
  </si>
  <si>
    <t>Arcelia</t>
  </si>
  <si>
    <t>Almoloya</t>
  </si>
  <si>
    <t>San Juanito de Escobedo</t>
  </si>
  <si>
    <t>Amanalco</t>
  </si>
  <si>
    <t>Aporo</t>
  </si>
  <si>
    <t>Cuernavaca</t>
  </si>
  <si>
    <t>Jala</t>
  </si>
  <si>
    <t>Aramberri</t>
  </si>
  <si>
    <t>Asunción Ocotlán</t>
  </si>
  <si>
    <t>Ahuatlán</t>
  </si>
  <si>
    <t>Ezequiel Montes</t>
  </si>
  <si>
    <t>Lázaro Cárdenas</t>
  </si>
  <si>
    <t>Cedral</t>
  </si>
  <si>
    <t>Choix</t>
  </si>
  <si>
    <t>Atil</t>
  </si>
  <si>
    <t>Emiliano Zapata</t>
  </si>
  <si>
    <t>Camargo</t>
  </si>
  <si>
    <t>El Carmen Tequexquitla</t>
  </si>
  <si>
    <t>Camarón de Tejeda</t>
  </si>
  <si>
    <t>Cacalchén</t>
  </si>
  <si>
    <t>Concepción del Oro</t>
  </si>
  <si>
    <t>01008</t>
  </si>
  <si>
    <t>02099</t>
  </si>
  <si>
    <t>04008</t>
  </si>
  <si>
    <t>05008</t>
  </si>
  <si>
    <t>06008</t>
  </si>
  <si>
    <t>07008</t>
  </si>
  <si>
    <t>08008</t>
  </si>
  <si>
    <t>09009</t>
  </si>
  <si>
    <t>10008</t>
  </si>
  <si>
    <t>11008</t>
  </si>
  <si>
    <t>12008</t>
  </si>
  <si>
    <t>13008</t>
  </si>
  <si>
    <t>14008</t>
  </si>
  <si>
    <t>15008</t>
  </si>
  <si>
    <t>16008</t>
  </si>
  <si>
    <t>17008</t>
  </si>
  <si>
    <t>18008</t>
  </si>
  <si>
    <t>19008</t>
  </si>
  <si>
    <t>20008</t>
  </si>
  <si>
    <t>21008</t>
  </si>
  <si>
    <t>22008</t>
  </si>
  <si>
    <t>23008</t>
  </si>
  <si>
    <t>24008</t>
  </si>
  <si>
    <t>25008</t>
  </si>
  <si>
    <t>26008</t>
  </si>
  <si>
    <t>27008</t>
  </si>
  <si>
    <t>28008</t>
  </si>
  <si>
    <t>29008</t>
  </si>
  <si>
    <t>30008</t>
  </si>
  <si>
    <t>31008</t>
  </si>
  <si>
    <t>32008</t>
  </si>
  <si>
    <t>San José de Gracia</t>
  </si>
  <si>
    <t>Tenabo</t>
  </si>
  <si>
    <t>Escobedo</t>
  </si>
  <si>
    <t>Minatitlán</t>
  </si>
  <si>
    <t>Ángel Albino Corzo</t>
  </si>
  <si>
    <t>Batopilas de Manuel Gómez Morín</t>
  </si>
  <si>
    <t>Milpa Alta</t>
  </si>
  <si>
    <t>Guadalupe Victoria</t>
  </si>
  <si>
    <t>Manuel Doblado</t>
  </si>
  <si>
    <t>Atenango del Río</t>
  </si>
  <si>
    <t>Apan</t>
  </si>
  <si>
    <t>Arandas</t>
  </si>
  <si>
    <t>Amatepec</t>
  </si>
  <si>
    <t>Aquila</t>
  </si>
  <si>
    <t>Xalisco</t>
  </si>
  <si>
    <t>Asunción Tlacolulita</t>
  </si>
  <si>
    <t>Ahuazotepec</t>
  </si>
  <si>
    <t>Huimilpan</t>
  </si>
  <si>
    <t>Solidaridad</t>
  </si>
  <si>
    <t>Cerritos</t>
  </si>
  <si>
    <t>Elota</t>
  </si>
  <si>
    <t>Bacadéhuachi</t>
  </si>
  <si>
    <t>Huimanguillo</t>
  </si>
  <si>
    <t>Casas</t>
  </si>
  <si>
    <t>Cuapiaxtla</t>
  </si>
  <si>
    <t>Alpatláhuac</t>
  </si>
  <si>
    <t>Calotmul</t>
  </si>
  <si>
    <t>Chiapas</t>
  </si>
  <si>
    <t>01009</t>
  </si>
  <si>
    <t>04009</t>
  </si>
  <si>
    <t>05009</t>
  </si>
  <si>
    <t>06009</t>
  </si>
  <si>
    <t>07009</t>
  </si>
  <si>
    <t>08009</t>
  </si>
  <si>
    <t>09010</t>
  </si>
  <si>
    <t>10009</t>
  </si>
  <si>
    <t>11009</t>
  </si>
  <si>
    <t>12009</t>
  </si>
  <si>
    <t>13009</t>
  </si>
  <si>
    <t>14009</t>
  </si>
  <si>
    <t>15009</t>
  </si>
  <si>
    <t>16009</t>
  </si>
  <si>
    <t>17009</t>
  </si>
  <si>
    <t>18009</t>
  </si>
  <si>
    <t>19009</t>
  </si>
  <si>
    <t>20009</t>
  </si>
  <si>
    <t>21009</t>
  </si>
  <si>
    <t>22009</t>
  </si>
  <si>
    <t>23009</t>
  </si>
  <si>
    <t>24009</t>
  </si>
  <si>
    <t>25009</t>
  </si>
  <si>
    <t>26009</t>
  </si>
  <si>
    <t>27009</t>
  </si>
  <si>
    <t>28009</t>
  </si>
  <si>
    <t>29009</t>
  </si>
  <si>
    <t>30009</t>
  </si>
  <si>
    <t>31009</t>
  </si>
  <si>
    <t>32009</t>
  </si>
  <si>
    <t>Tepezalá</t>
  </si>
  <si>
    <t>Escárcega</t>
  </si>
  <si>
    <t>Francisco I. Madero</t>
  </si>
  <si>
    <t>Tecomán</t>
  </si>
  <si>
    <t>Arriaga</t>
  </si>
  <si>
    <t>Bocoyna</t>
  </si>
  <si>
    <t>Guanaceví</t>
  </si>
  <si>
    <t>Comonfort</t>
  </si>
  <si>
    <t>Atlamajalcingo del Monte</t>
  </si>
  <si>
    <t>El Arenal</t>
  </si>
  <si>
    <t>Amecameca</t>
  </si>
  <si>
    <t>Ario</t>
  </si>
  <si>
    <t>Huitzilac</t>
  </si>
  <si>
    <t>Del Nayar</t>
  </si>
  <si>
    <t>Cadereyta Jiménez</t>
  </si>
  <si>
    <t>Ayotzintepec</t>
  </si>
  <si>
    <t>Ahuehuetitla</t>
  </si>
  <si>
    <t>Jalpan de Serra</t>
  </si>
  <si>
    <t>Tulum</t>
  </si>
  <si>
    <t>Cerro de San Pedro</t>
  </si>
  <si>
    <t>Escuinapa</t>
  </si>
  <si>
    <t>Bacanora</t>
  </si>
  <si>
    <t>Jalapa</t>
  </si>
  <si>
    <t>Ciudad Madero</t>
  </si>
  <si>
    <t>Cuaxomulco</t>
  </si>
  <si>
    <t>Alto Lucero de Gutiérrez Barrios</t>
  </si>
  <si>
    <t>Cansahcab</t>
  </si>
  <si>
    <t>Chalchihuites</t>
  </si>
  <si>
    <t>Chihuahua</t>
  </si>
  <si>
    <t>01010</t>
  </si>
  <si>
    <t>04010</t>
  </si>
  <si>
    <t>05010</t>
  </si>
  <si>
    <t>06010</t>
  </si>
  <si>
    <t>07010</t>
  </si>
  <si>
    <t>08010</t>
  </si>
  <si>
    <t>09011</t>
  </si>
  <si>
    <t>10010</t>
  </si>
  <si>
    <t>11010</t>
  </si>
  <si>
    <t>12010</t>
  </si>
  <si>
    <t>13010</t>
  </si>
  <si>
    <t>14010</t>
  </si>
  <si>
    <t>15010</t>
  </si>
  <si>
    <t>16010</t>
  </si>
  <si>
    <t>17010</t>
  </si>
  <si>
    <t>18010</t>
  </si>
  <si>
    <t>19010</t>
  </si>
  <si>
    <t>20010</t>
  </si>
  <si>
    <t>21010</t>
  </si>
  <si>
    <t>22010</t>
  </si>
  <si>
    <t>23010</t>
  </si>
  <si>
    <t>24010</t>
  </si>
  <si>
    <t>25010</t>
  </si>
  <si>
    <t>26010</t>
  </si>
  <si>
    <t>27010</t>
  </si>
  <si>
    <t>28010</t>
  </si>
  <si>
    <t>29010</t>
  </si>
  <si>
    <t>30010</t>
  </si>
  <si>
    <t>31010</t>
  </si>
  <si>
    <t>32010</t>
  </si>
  <si>
    <t>El Llano</t>
  </si>
  <si>
    <t>Calakmul</t>
  </si>
  <si>
    <t>Frontera</t>
  </si>
  <si>
    <t>Villa de Álvarez</t>
  </si>
  <si>
    <t>Bejucal de Ocampo</t>
  </si>
  <si>
    <t>Buenaventura</t>
  </si>
  <si>
    <t>Tláhuac</t>
  </si>
  <si>
    <t>Hidalgo</t>
  </si>
  <si>
    <t>Coroneo</t>
  </si>
  <si>
    <t>Atlixtac</t>
  </si>
  <si>
    <t>Atitalaquia</t>
  </si>
  <si>
    <t>Atemajac de Brizuela</t>
  </si>
  <si>
    <t>Apaxco</t>
  </si>
  <si>
    <t>Jantetelco</t>
  </si>
  <si>
    <t>Rosamorada</t>
  </si>
  <si>
    <t>El Carmen</t>
  </si>
  <si>
    <t>El Barrio de la Soledad</t>
  </si>
  <si>
    <t>Ajalpan</t>
  </si>
  <si>
    <t>Landa de Matamoros</t>
  </si>
  <si>
    <t>Bacalar</t>
  </si>
  <si>
    <t>Ciudad del Maíz</t>
  </si>
  <si>
    <t>El Fuerte</t>
  </si>
  <si>
    <t>Bacerac</t>
  </si>
  <si>
    <t>Jalpa de Méndez</t>
  </si>
  <si>
    <t>Cruillas</t>
  </si>
  <si>
    <t>Chiautempan</t>
  </si>
  <si>
    <t>Altotonga</t>
  </si>
  <si>
    <t>Cantamayec</t>
  </si>
  <si>
    <t>Fresnillo</t>
  </si>
  <si>
    <t>Ciudad de México</t>
  </si>
  <si>
    <t>01011</t>
  </si>
  <si>
    <t>04011</t>
  </si>
  <si>
    <t>05011</t>
  </si>
  <si>
    <t>06099</t>
  </si>
  <si>
    <t>07011</t>
  </si>
  <si>
    <t>08011</t>
  </si>
  <si>
    <t>09012</t>
  </si>
  <si>
    <t>10011</t>
  </si>
  <si>
    <t>11011</t>
  </si>
  <si>
    <t>12011</t>
  </si>
  <si>
    <t>13011</t>
  </si>
  <si>
    <t>14011</t>
  </si>
  <si>
    <t>15011</t>
  </si>
  <si>
    <t>16011</t>
  </si>
  <si>
    <t>17011</t>
  </si>
  <si>
    <t>18011</t>
  </si>
  <si>
    <t>19011</t>
  </si>
  <si>
    <t>20011</t>
  </si>
  <si>
    <t>21011</t>
  </si>
  <si>
    <t>22011</t>
  </si>
  <si>
    <t>23011</t>
  </si>
  <si>
    <t>24011</t>
  </si>
  <si>
    <t>25011</t>
  </si>
  <si>
    <t>26011</t>
  </si>
  <si>
    <t>27011</t>
  </si>
  <si>
    <t>28011</t>
  </si>
  <si>
    <t>29011</t>
  </si>
  <si>
    <t>30011</t>
  </si>
  <si>
    <t>31011</t>
  </si>
  <si>
    <t>32011</t>
  </si>
  <si>
    <t>San Francisco de los Romo</t>
  </si>
  <si>
    <t>Candelaria</t>
  </si>
  <si>
    <t>General Cepeda</t>
  </si>
  <si>
    <t>Bella Vista</t>
  </si>
  <si>
    <t>Tlalpan</t>
  </si>
  <si>
    <t>Indé</t>
  </si>
  <si>
    <t>Cortazar</t>
  </si>
  <si>
    <t>Atoyac de Álvarez</t>
  </si>
  <si>
    <t>Atlapexco</t>
  </si>
  <si>
    <t>Atengo</t>
  </si>
  <si>
    <t>Atenco</t>
  </si>
  <si>
    <t>Briseñas</t>
  </si>
  <si>
    <t>Jiutepec</t>
  </si>
  <si>
    <t>Ruíz</t>
  </si>
  <si>
    <t>Cerralvo</t>
  </si>
  <si>
    <t>Calihualá</t>
  </si>
  <si>
    <t>Albino Zertuche</t>
  </si>
  <si>
    <t>El Marqués</t>
  </si>
  <si>
    <t>Puerto Morelos</t>
  </si>
  <si>
    <t>Ciudad Fernández</t>
  </si>
  <si>
    <t>Guasave</t>
  </si>
  <si>
    <t>Bacoachi</t>
  </si>
  <si>
    <t>Jonuta</t>
  </si>
  <si>
    <t>Gómez Farías</t>
  </si>
  <si>
    <t>Muñoz de Domingo Arenas</t>
  </si>
  <si>
    <t>Alvarado</t>
  </si>
  <si>
    <t>Celestún</t>
  </si>
  <si>
    <t>Trinidad García de la Cadena</t>
  </si>
  <si>
    <t>01099</t>
  </si>
  <si>
    <t>04012</t>
  </si>
  <si>
    <t>05012</t>
  </si>
  <si>
    <t>07012</t>
  </si>
  <si>
    <t>08012</t>
  </si>
  <si>
    <t>09013</t>
  </si>
  <si>
    <t>10012</t>
  </si>
  <si>
    <t>11012</t>
  </si>
  <si>
    <t>12012</t>
  </si>
  <si>
    <t>13012</t>
  </si>
  <si>
    <t>14012</t>
  </si>
  <si>
    <t>15012</t>
  </si>
  <si>
    <t>16012</t>
  </si>
  <si>
    <t>17012</t>
  </si>
  <si>
    <t>18012</t>
  </si>
  <si>
    <t>19012</t>
  </si>
  <si>
    <t>20012</t>
  </si>
  <si>
    <t>21012</t>
  </si>
  <si>
    <t>22012</t>
  </si>
  <si>
    <t>24012</t>
  </si>
  <si>
    <t>25012</t>
  </si>
  <si>
    <t>26012</t>
  </si>
  <si>
    <t>27012</t>
  </si>
  <si>
    <t>28012</t>
  </si>
  <si>
    <t>29012</t>
  </si>
  <si>
    <t>30012</t>
  </si>
  <si>
    <t>31012</t>
  </si>
  <si>
    <t>32012</t>
  </si>
  <si>
    <t>Seybaplaya</t>
  </si>
  <si>
    <t>Guerrero</t>
  </si>
  <si>
    <t>Berriozábal</t>
  </si>
  <si>
    <t>Carichí</t>
  </si>
  <si>
    <t>Xochimilco</t>
  </si>
  <si>
    <t>Lerdo</t>
  </si>
  <si>
    <t>Cuerámaro</t>
  </si>
  <si>
    <t>Ayutla de los Libres</t>
  </si>
  <si>
    <t>Atotonilco el Grande</t>
  </si>
  <si>
    <t>Atenguillo</t>
  </si>
  <si>
    <t>Atizapán</t>
  </si>
  <si>
    <t>Buenavista</t>
  </si>
  <si>
    <t>Jojutla</t>
  </si>
  <si>
    <t>San Blas</t>
  </si>
  <si>
    <t>Ciénega de Flores</t>
  </si>
  <si>
    <t>Candelaria Loxicha</t>
  </si>
  <si>
    <t>Aljojuca</t>
  </si>
  <si>
    <t>Pedro Escobedo</t>
  </si>
  <si>
    <t>Tancanhuitz</t>
  </si>
  <si>
    <t>Mazatlán</t>
  </si>
  <si>
    <t>Bácum</t>
  </si>
  <si>
    <t>Macuspana</t>
  </si>
  <si>
    <t>González</t>
  </si>
  <si>
    <t>Españita</t>
  </si>
  <si>
    <t>Amatitlán</t>
  </si>
  <si>
    <t>Cenotillo</t>
  </si>
  <si>
    <t>Genaro Codina</t>
  </si>
  <si>
    <t>Guanajuato</t>
  </si>
  <si>
    <t>04013</t>
  </si>
  <si>
    <t>05013</t>
  </si>
  <si>
    <t>07013</t>
  </si>
  <si>
    <t>08013</t>
  </si>
  <si>
    <t>09014</t>
  </si>
  <si>
    <t>10013</t>
  </si>
  <si>
    <t>11013</t>
  </si>
  <si>
    <t>12013</t>
  </si>
  <si>
    <t>13013</t>
  </si>
  <si>
    <t>14013</t>
  </si>
  <si>
    <t>15013</t>
  </si>
  <si>
    <t>16013</t>
  </si>
  <si>
    <t>17013</t>
  </si>
  <si>
    <t>18013</t>
  </si>
  <si>
    <t>19013</t>
  </si>
  <si>
    <t>20013</t>
  </si>
  <si>
    <t>21013</t>
  </si>
  <si>
    <t>22013</t>
  </si>
  <si>
    <t>24013</t>
  </si>
  <si>
    <t>25013</t>
  </si>
  <si>
    <t>26013</t>
  </si>
  <si>
    <t>27013</t>
  </si>
  <si>
    <t>28013</t>
  </si>
  <si>
    <t>29013</t>
  </si>
  <si>
    <t>30013</t>
  </si>
  <si>
    <t>31013</t>
  </si>
  <si>
    <t>32013</t>
  </si>
  <si>
    <t>Dzitbalché</t>
  </si>
  <si>
    <t>Bochil</t>
  </si>
  <si>
    <t>Casas Grandes</t>
  </si>
  <si>
    <t>Mapimí</t>
  </si>
  <si>
    <t>Doctor Mora</t>
  </si>
  <si>
    <t>Azoyú</t>
  </si>
  <si>
    <t>Atotonilco de Tula</t>
  </si>
  <si>
    <t>Atotonilco el Alto</t>
  </si>
  <si>
    <t>Atizapán de Zaragoza</t>
  </si>
  <si>
    <t>Carácuaro</t>
  </si>
  <si>
    <t>Jonacatepec de Leandro Valle</t>
  </si>
  <si>
    <t>San Pedro Lagunillas</t>
  </si>
  <si>
    <t>China</t>
  </si>
  <si>
    <t>Ciénega de Zimatlán</t>
  </si>
  <si>
    <t>Altepexi</t>
  </si>
  <si>
    <t>Peñamiller</t>
  </si>
  <si>
    <t>Ciudad Valles</t>
  </si>
  <si>
    <t>Mocorito</t>
  </si>
  <si>
    <t>Banámichi</t>
  </si>
  <si>
    <t>Nacajuca</t>
  </si>
  <si>
    <t>Güémez</t>
  </si>
  <si>
    <t>Huamantla</t>
  </si>
  <si>
    <t>Naranjos Amatlán</t>
  </si>
  <si>
    <t>Conkal</t>
  </si>
  <si>
    <t>General Enrique Estrada</t>
  </si>
  <si>
    <t>04099</t>
  </si>
  <si>
    <t>05014</t>
  </si>
  <si>
    <t>07014</t>
  </si>
  <si>
    <t>08014</t>
  </si>
  <si>
    <t>09015</t>
  </si>
  <si>
    <t>10014</t>
  </si>
  <si>
    <t>11014</t>
  </si>
  <si>
    <t>12014</t>
  </si>
  <si>
    <t>13014</t>
  </si>
  <si>
    <t>14014</t>
  </si>
  <si>
    <t>15014</t>
  </si>
  <si>
    <t>16014</t>
  </si>
  <si>
    <t>17014</t>
  </si>
  <si>
    <t>18014</t>
  </si>
  <si>
    <t>19014</t>
  </si>
  <si>
    <t>20014</t>
  </si>
  <si>
    <t>21014</t>
  </si>
  <si>
    <t>22014</t>
  </si>
  <si>
    <t>24014</t>
  </si>
  <si>
    <t>25014</t>
  </si>
  <si>
    <t>26014</t>
  </si>
  <si>
    <t>27014</t>
  </si>
  <si>
    <t>28014</t>
  </si>
  <si>
    <t>29014</t>
  </si>
  <si>
    <t>30014</t>
  </si>
  <si>
    <t>31014</t>
  </si>
  <si>
    <t>32014</t>
  </si>
  <si>
    <t>Jiménez</t>
  </si>
  <si>
    <t>El Bosque</t>
  </si>
  <si>
    <t>Coronado</t>
  </si>
  <si>
    <t>Mezquital</t>
  </si>
  <si>
    <t>Dolores Hidalgo Cuna de la Independencia Nacional</t>
  </si>
  <si>
    <t>Calnali</t>
  </si>
  <si>
    <t>Atoyac</t>
  </si>
  <si>
    <t>Atlacomulco</t>
  </si>
  <si>
    <t>Coahuayana</t>
  </si>
  <si>
    <t>Mazatepec</t>
  </si>
  <si>
    <t>Santa María del Oro</t>
  </si>
  <si>
    <t>Doctor Arroyo</t>
  </si>
  <si>
    <t>Ciudad Ixtepec</t>
  </si>
  <si>
    <t>Amixtlán</t>
  </si>
  <si>
    <t>Querétaro</t>
  </si>
  <si>
    <t>Coxcatlán</t>
  </si>
  <si>
    <t>Rosario</t>
  </si>
  <si>
    <t>Baviácora</t>
  </si>
  <si>
    <t>Paraíso</t>
  </si>
  <si>
    <t>Hueyotlipan</t>
  </si>
  <si>
    <t>Amatlán de los Reyes</t>
  </si>
  <si>
    <t>Cuncunul</t>
  </si>
  <si>
    <t>General Francisco R. Murguía</t>
  </si>
  <si>
    <t>05015</t>
  </si>
  <si>
    <t>07015</t>
  </si>
  <si>
    <t>08015</t>
  </si>
  <si>
    <t>09016</t>
  </si>
  <si>
    <t>10015</t>
  </si>
  <si>
    <t>11015</t>
  </si>
  <si>
    <t>12015</t>
  </si>
  <si>
    <t>13015</t>
  </si>
  <si>
    <t>14015</t>
  </si>
  <si>
    <t>15015</t>
  </si>
  <si>
    <t>16015</t>
  </si>
  <si>
    <t>17015</t>
  </si>
  <si>
    <t>18015</t>
  </si>
  <si>
    <t>19015</t>
  </si>
  <si>
    <t>20015</t>
  </si>
  <si>
    <t>21015</t>
  </si>
  <si>
    <t>22015</t>
  </si>
  <si>
    <t>24015</t>
  </si>
  <si>
    <t>25015</t>
  </si>
  <si>
    <t>26015</t>
  </si>
  <si>
    <t>27015</t>
  </si>
  <si>
    <t>28015</t>
  </si>
  <si>
    <t>29015</t>
  </si>
  <si>
    <t>30015</t>
  </si>
  <si>
    <t>31015</t>
  </si>
  <si>
    <t>32015</t>
  </si>
  <si>
    <t>Juárez</t>
  </si>
  <si>
    <t>Cacahoatán</t>
  </si>
  <si>
    <t>Coyame del Sotol</t>
  </si>
  <si>
    <t>Miguel Hidalgo</t>
  </si>
  <si>
    <t>Nazas</t>
  </si>
  <si>
    <t>Buenavista de Cuéllar</t>
  </si>
  <si>
    <t>Cardonal</t>
  </si>
  <si>
    <t>Autlán de Navarro</t>
  </si>
  <si>
    <t>Atlautla</t>
  </si>
  <si>
    <t>Coalcomán de Vázquez Pallares</t>
  </si>
  <si>
    <t>Miacatlán</t>
  </si>
  <si>
    <t>Santiago Ixcuintla</t>
  </si>
  <si>
    <t>Doctor Coss</t>
  </si>
  <si>
    <t>Coatecas Altas</t>
  </si>
  <si>
    <t>Amozoc</t>
  </si>
  <si>
    <t>San Joaquín</t>
  </si>
  <si>
    <t>Charcas</t>
  </si>
  <si>
    <t>Salvador Alvarado</t>
  </si>
  <si>
    <t>Bavispe</t>
  </si>
  <si>
    <t>Tacotalpa</t>
  </si>
  <si>
    <t>Gustavo Díaz Ordaz</t>
  </si>
  <si>
    <t>Ixtacuixtla de Mariano Matamoros</t>
  </si>
  <si>
    <t>Angel R. Cabada</t>
  </si>
  <si>
    <t>Cuzamá</t>
  </si>
  <si>
    <t>El Plateado de Joaquín Amaro</t>
  </si>
  <si>
    <t>Jalisco</t>
  </si>
  <si>
    <t>05016</t>
  </si>
  <si>
    <t>07016</t>
  </si>
  <si>
    <t>08016</t>
  </si>
  <si>
    <t>09017</t>
  </si>
  <si>
    <t>10016</t>
  </si>
  <si>
    <t>11016</t>
  </si>
  <si>
    <t>12016</t>
  </si>
  <si>
    <t>13016</t>
  </si>
  <si>
    <t>14016</t>
  </si>
  <si>
    <t>15016</t>
  </si>
  <si>
    <t>16016</t>
  </si>
  <si>
    <t>17016</t>
  </si>
  <si>
    <t>18016</t>
  </si>
  <si>
    <t>19016</t>
  </si>
  <si>
    <t>20016</t>
  </si>
  <si>
    <t>21016</t>
  </si>
  <si>
    <t>22016</t>
  </si>
  <si>
    <t>24016</t>
  </si>
  <si>
    <t>25016</t>
  </si>
  <si>
    <t>26016</t>
  </si>
  <si>
    <t>27016</t>
  </si>
  <si>
    <t>28016</t>
  </si>
  <si>
    <t>29016</t>
  </si>
  <si>
    <t>30016</t>
  </si>
  <si>
    <t>31016</t>
  </si>
  <si>
    <t>32016</t>
  </si>
  <si>
    <t>Lamadrid</t>
  </si>
  <si>
    <t>Catazajá</t>
  </si>
  <si>
    <t>La Cruz</t>
  </si>
  <si>
    <t>Venustiano Carranza</t>
  </si>
  <si>
    <t>Nombre de Dios</t>
  </si>
  <si>
    <t>Huanímaro</t>
  </si>
  <si>
    <t>Coahuayutla de José María Izazaga</t>
  </si>
  <si>
    <t>Cuautepec de Hinojosa</t>
  </si>
  <si>
    <t>Ayotlán</t>
  </si>
  <si>
    <t>Axapusco</t>
  </si>
  <si>
    <t>Coeneo</t>
  </si>
  <si>
    <t>Ocuituco</t>
  </si>
  <si>
    <t>Tecuala</t>
  </si>
  <si>
    <t>Doctor González</t>
  </si>
  <si>
    <t>Coicoyán de las Flores</t>
  </si>
  <si>
    <t>Aquixtla</t>
  </si>
  <si>
    <t>San Juan del Río</t>
  </si>
  <si>
    <t>Ebano</t>
  </si>
  <si>
    <t>San Ignacio</t>
  </si>
  <si>
    <t>Benjamín Hill</t>
  </si>
  <si>
    <t>Teapa</t>
  </si>
  <si>
    <t>Ixtenco</t>
  </si>
  <si>
    <t>La Antigua</t>
  </si>
  <si>
    <t>Chacsinkín</t>
  </si>
  <si>
    <t>General Pánfilo Natera</t>
  </si>
  <si>
    <t>México</t>
  </si>
  <si>
    <t>05017</t>
  </si>
  <si>
    <t>07017</t>
  </si>
  <si>
    <t>08017</t>
  </si>
  <si>
    <t>09099</t>
  </si>
  <si>
    <t>10017</t>
  </si>
  <si>
    <t>11017</t>
  </si>
  <si>
    <t>12017</t>
  </si>
  <si>
    <t>13017</t>
  </si>
  <si>
    <t>14017</t>
  </si>
  <si>
    <t>15017</t>
  </si>
  <si>
    <t>16017</t>
  </si>
  <si>
    <t>17017</t>
  </si>
  <si>
    <t>18017</t>
  </si>
  <si>
    <t>19017</t>
  </si>
  <si>
    <t>20017</t>
  </si>
  <si>
    <t>21017</t>
  </si>
  <si>
    <t>22017</t>
  </si>
  <si>
    <t>24017</t>
  </si>
  <si>
    <t>25017</t>
  </si>
  <si>
    <t>26017</t>
  </si>
  <si>
    <t>27017</t>
  </si>
  <si>
    <t>28017</t>
  </si>
  <si>
    <t>29017</t>
  </si>
  <si>
    <t>30017</t>
  </si>
  <si>
    <t>31017</t>
  </si>
  <si>
    <t>32017</t>
  </si>
  <si>
    <t>Matamoros</t>
  </si>
  <si>
    <t>Cintalapa de Figueroa</t>
  </si>
  <si>
    <t>Ocampo</t>
  </si>
  <si>
    <t>Irapuato</t>
  </si>
  <si>
    <t>Cocula</t>
  </si>
  <si>
    <t>Chapantongo</t>
  </si>
  <si>
    <t>Ayutla</t>
  </si>
  <si>
    <t>Ayapango</t>
  </si>
  <si>
    <t>Contepec</t>
  </si>
  <si>
    <t>Puente de Ixtla</t>
  </si>
  <si>
    <t>Tepic</t>
  </si>
  <si>
    <t>Galeana</t>
  </si>
  <si>
    <t>La Compañía</t>
  </si>
  <si>
    <t>Atempan</t>
  </si>
  <si>
    <t>Tequisquiapan</t>
  </si>
  <si>
    <t>Guadalcázar</t>
  </si>
  <si>
    <t>Sinaloa</t>
  </si>
  <si>
    <t>Caborca</t>
  </si>
  <si>
    <t>Tenosique</t>
  </si>
  <si>
    <t>Jaumave</t>
  </si>
  <si>
    <t>Mazatecochco de José María Morelos</t>
  </si>
  <si>
    <t>Apazapan</t>
  </si>
  <si>
    <t>Chankom</t>
  </si>
  <si>
    <t>Michoacán de Ocampo</t>
  </si>
  <si>
    <t>05018</t>
  </si>
  <si>
    <t>07018</t>
  </si>
  <si>
    <t>08018</t>
  </si>
  <si>
    <t>10018</t>
  </si>
  <si>
    <t>11018</t>
  </si>
  <si>
    <t>12018</t>
  </si>
  <si>
    <t>13018</t>
  </si>
  <si>
    <t>14018</t>
  </si>
  <si>
    <t>15018</t>
  </si>
  <si>
    <t>16018</t>
  </si>
  <si>
    <t>17018</t>
  </si>
  <si>
    <t>18018</t>
  </si>
  <si>
    <t>19018</t>
  </si>
  <si>
    <t>20018</t>
  </si>
  <si>
    <t>21018</t>
  </si>
  <si>
    <t>22018</t>
  </si>
  <si>
    <t>24018</t>
  </si>
  <si>
    <t>25018</t>
  </si>
  <si>
    <t>26018</t>
  </si>
  <si>
    <t>28018</t>
  </si>
  <si>
    <t>29018</t>
  </si>
  <si>
    <t>30018</t>
  </si>
  <si>
    <t>31018</t>
  </si>
  <si>
    <t>32018</t>
  </si>
  <si>
    <t>Monclova</t>
  </si>
  <si>
    <t>Coapilla</t>
  </si>
  <si>
    <t>Cusihuiriachi</t>
  </si>
  <si>
    <t>El Oro</t>
  </si>
  <si>
    <t>Jaral del Progreso</t>
  </si>
  <si>
    <t>Copala</t>
  </si>
  <si>
    <t>Chapulhuacán</t>
  </si>
  <si>
    <t>La Barca</t>
  </si>
  <si>
    <t>Calimaya</t>
  </si>
  <si>
    <t>Copándaro</t>
  </si>
  <si>
    <t>Temixco</t>
  </si>
  <si>
    <t>Tuxpan</t>
  </si>
  <si>
    <t>Concepción Buenavista</t>
  </si>
  <si>
    <t>Atexcal</t>
  </si>
  <si>
    <t>Tolimán</t>
  </si>
  <si>
    <t>Huehuetlán</t>
  </si>
  <si>
    <t>Navolato</t>
  </si>
  <si>
    <t>Cajeme</t>
  </si>
  <si>
    <t>Contla de Juan Cuamatzi</t>
  </si>
  <si>
    <t>Chapab</t>
  </si>
  <si>
    <t>Huanusco</t>
  </si>
  <si>
    <t>Morelos</t>
  </si>
  <si>
    <t>05019</t>
  </si>
  <si>
    <t>07019</t>
  </si>
  <si>
    <t>08019</t>
  </si>
  <si>
    <t>10019</t>
  </si>
  <si>
    <t>11019</t>
  </si>
  <si>
    <t>12019</t>
  </si>
  <si>
    <t>13019</t>
  </si>
  <si>
    <t>14019</t>
  </si>
  <si>
    <t>15019</t>
  </si>
  <si>
    <t>16019</t>
  </si>
  <si>
    <t>17019</t>
  </si>
  <si>
    <t>18019</t>
  </si>
  <si>
    <t>19019</t>
  </si>
  <si>
    <t>20019</t>
  </si>
  <si>
    <t>21019</t>
  </si>
  <si>
    <t>24019</t>
  </si>
  <si>
    <t>26019</t>
  </si>
  <si>
    <t>28019</t>
  </si>
  <si>
    <t>29019</t>
  </si>
  <si>
    <t>30019</t>
  </si>
  <si>
    <t>31019</t>
  </si>
  <si>
    <t>32019</t>
  </si>
  <si>
    <t>Comitán de Domínguez</t>
  </si>
  <si>
    <t>Otáez</t>
  </si>
  <si>
    <t>Jerécuaro</t>
  </si>
  <si>
    <t>Copalillo</t>
  </si>
  <si>
    <t>Chilcuautla</t>
  </si>
  <si>
    <t>Bolaños</t>
  </si>
  <si>
    <t>Capulhuac</t>
  </si>
  <si>
    <t>Cotija</t>
  </si>
  <si>
    <t>Tepalcingo</t>
  </si>
  <si>
    <t>La Yesca</t>
  </si>
  <si>
    <t>San Pedro Garza García</t>
  </si>
  <si>
    <t>Concepción Pápalo</t>
  </si>
  <si>
    <t>Atlixco</t>
  </si>
  <si>
    <t>Lagunillas</t>
  </si>
  <si>
    <t>Cananea</t>
  </si>
  <si>
    <t>Llera</t>
  </si>
  <si>
    <t>Tepetitla de Lardizábal</t>
  </si>
  <si>
    <t>Astacinga</t>
  </si>
  <si>
    <t>Chemax</t>
  </si>
  <si>
    <t>Jalpa</t>
  </si>
  <si>
    <t>Nayarit</t>
  </si>
  <si>
    <t>05020</t>
  </si>
  <si>
    <t>07020</t>
  </si>
  <si>
    <t>08020</t>
  </si>
  <si>
    <t>10020</t>
  </si>
  <si>
    <t>11020</t>
  </si>
  <si>
    <t>12020</t>
  </si>
  <si>
    <t>13020</t>
  </si>
  <si>
    <t>14020</t>
  </si>
  <si>
    <t>15020</t>
  </si>
  <si>
    <t>16020</t>
  </si>
  <si>
    <t>17020</t>
  </si>
  <si>
    <t>18020</t>
  </si>
  <si>
    <t>19020</t>
  </si>
  <si>
    <t>20020</t>
  </si>
  <si>
    <t>21020</t>
  </si>
  <si>
    <t>24020</t>
  </si>
  <si>
    <t>26020</t>
  </si>
  <si>
    <t>28020</t>
  </si>
  <si>
    <t>29020</t>
  </si>
  <si>
    <t>30020</t>
  </si>
  <si>
    <t>31020</t>
  </si>
  <si>
    <t>32020</t>
  </si>
  <si>
    <t>Múzquiz</t>
  </si>
  <si>
    <t>La Concordia</t>
  </si>
  <si>
    <t>Chínipas</t>
  </si>
  <si>
    <t>Pánuco de Coronado</t>
  </si>
  <si>
    <t>León</t>
  </si>
  <si>
    <t>Copanatoyac</t>
  </si>
  <si>
    <t>Eloxochitlán</t>
  </si>
  <si>
    <t>Cabo Corrientes</t>
  </si>
  <si>
    <t>Coacalco de Berriozábal</t>
  </si>
  <si>
    <t>Cuitzeo</t>
  </si>
  <si>
    <t>Tepoztlán</t>
  </si>
  <si>
    <t>Bahía de Banderas</t>
  </si>
  <si>
    <t>General Bravo</t>
  </si>
  <si>
    <t>Constancia del Rosario</t>
  </si>
  <si>
    <t>Atoyatempan</t>
  </si>
  <si>
    <t>Matehuala</t>
  </si>
  <si>
    <t>Carbó</t>
  </si>
  <si>
    <t>Mainero</t>
  </si>
  <si>
    <t>Sanctórum de Lázaro Cárdenas</t>
  </si>
  <si>
    <t>Atlahuilco</t>
  </si>
  <si>
    <t>Chicxulub Pueblo</t>
  </si>
  <si>
    <t>Jerez</t>
  </si>
  <si>
    <t>Nuevo León</t>
  </si>
  <si>
    <t>05021</t>
  </si>
  <si>
    <t>07021</t>
  </si>
  <si>
    <t>08021</t>
  </si>
  <si>
    <t>10021</t>
  </si>
  <si>
    <t>11021</t>
  </si>
  <si>
    <t>12021</t>
  </si>
  <si>
    <t>13021</t>
  </si>
  <si>
    <t>14021</t>
  </si>
  <si>
    <t>15021</t>
  </si>
  <si>
    <t>16021</t>
  </si>
  <si>
    <t>17021</t>
  </si>
  <si>
    <t>19021</t>
  </si>
  <si>
    <t>20021</t>
  </si>
  <si>
    <t>21021</t>
  </si>
  <si>
    <t>24021</t>
  </si>
  <si>
    <t>26021</t>
  </si>
  <si>
    <t>28021</t>
  </si>
  <si>
    <t>29021</t>
  </si>
  <si>
    <t>30021</t>
  </si>
  <si>
    <t>31021</t>
  </si>
  <si>
    <t>32021</t>
  </si>
  <si>
    <t>Nadadores</t>
  </si>
  <si>
    <t>Copainalá</t>
  </si>
  <si>
    <t>Delicias</t>
  </si>
  <si>
    <t>Peñón Blanco</t>
  </si>
  <si>
    <t>Moroleón</t>
  </si>
  <si>
    <t>Coyuca de Benítez</t>
  </si>
  <si>
    <t>Casimiro Castillo</t>
  </si>
  <si>
    <t>Coatepec Harinas</t>
  </si>
  <si>
    <t>Charapan</t>
  </si>
  <si>
    <t>Tetecala</t>
  </si>
  <si>
    <t>General Escobedo</t>
  </si>
  <si>
    <t>Cosolapa</t>
  </si>
  <si>
    <t>Atzala</t>
  </si>
  <si>
    <t>Mexquitic de Carmona</t>
  </si>
  <si>
    <t>La Colorada</t>
  </si>
  <si>
    <t>El Mante</t>
  </si>
  <si>
    <t>Nanacamilpa de Mariano Arista</t>
  </si>
  <si>
    <t>Chichimilá</t>
  </si>
  <si>
    <t>Jiménez del Teul</t>
  </si>
  <si>
    <t>Oaxaca</t>
  </si>
  <si>
    <t>05022</t>
  </si>
  <si>
    <t>07022</t>
  </si>
  <si>
    <t>08022</t>
  </si>
  <si>
    <t>10022</t>
  </si>
  <si>
    <t>11022</t>
  </si>
  <si>
    <t>12022</t>
  </si>
  <si>
    <t>13022</t>
  </si>
  <si>
    <t>14022</t>
  </si>
  <si>
    <t>15022</t>
  </si>
  <si>
    <t>16022</t>
  </si>
  <si>
    <t>17022</t>
  </si>
  <si>
    <t>19022</t>
  </si>
  <si>
    <t>20022</t>
  </si>
  <si>
    <t>21022</t>
  </si>
  <si>
    <t>24022</t>
  </si>
  <si>
    <t>26022</t>
  </si>
  <si>
    <t>28022</t>
  </si>
  <si>
    <t>29022</t>
  </si>
  <si>
    <t>30022</t>
  </si>
  <si>
    <t>31022</t>
  </si>
  <si>
    <t>32022</t>
  </si>
  <si>
    <t>Nava</t>
  </si>
  <si>
    <t>Chalchihuitán</t>
  </si>
  <si>
    <t>Dr. Belisario Domínguez</t>
  </si>
  <si>
    <t>Poanas</t>
  </si>
  <si>
    <t>Coyuca de Catalán</t>
  </si>
  <si>
    <t>Epazoyucan</t>
  </si>
  <si>
    <t>Cihuatlán</t>
  </si>
  <si>
    <t>Cocotitlán</t>
  </si>
  <si>
    <t>Charo</t>
  </si>
  <si>
    <t>Tetela del Volcán</t>
  </si>
  <si>
    <t>General Terán</t>
  </si>
  <si>
    <t>Cosoltepec</t>
  </si>
  <si>
    <t>Atzitzihuacán</t>
  </si>
  <si>
    <t>Moctezuma</t>
  </si>
  <si>
    <t>Cucurpe</t>
  </si>
  <si>
    <t>Acuamanala de Miguel Hidalgo</t>
  </si>
  <si>
    <t>Atzacan</t>
  </si>
  <si>
    <t>Chikindzonot</t>
  </si>
  <si>
    <t>Juan Aldama</t>
  </si>
  <si>
    <t>Puebla</t>
  </si>
  <si>
    <t>05023</t>
  </si>
  <si>
    <t>07023</t>
  </si>
  <si>
    <t>08023</t>
  </si>
  <si>
    <t>10023</t>
  </si>
  <si>
    <t>11023</t>
  </si>
  <si>
    <t>12023</t>
  </si>
  <si>
    <t>13023</t>
  </si>
  <si>
    <t>14023</t>
  </si>
  <si>
    <t>15023</t>
  </si>
  <si>
    <t>16023</t>
  </si>
  <si>
    <t>17023</t>
  </si>
  <si>
    <t>19023</t>
  </si>
  <si>
    <t>20023</t>
  </si>
  <si>
    <t>21023</t>
  </si>
  <si>
    <t>24023</t>
  </si>
  <si>
    <t>26023</t>
  </si>
  <si>
    <t>28023</t>
  </si>
  <si>
    <t>29023</t>
  </si>
  <si>
    <t>30023</t>
  </si>
  <si>
    <t>31023</t>
  </si>
  <si>
    <t>32023</t>
  </si>
  <si>
    <t>Chamula</t>
  </si>
  <si>
    <t>Pueblo Nuevo</t>
  </si>
  <si>
    <t>Pénjamo</t>
  </si>
  <si>
    <t>Cuajinicuilapa</t>
  </si>
  <si>
    <t>Zapotlán el Grande</t>
  </si>
  <si>
    <t>Coyotepec</t>
  </si>
  <si>
    <t>Chavinda</t>
  </si>
  <si>
    <t>Tlalnepantla</t>
  </si>
  <si>
    <t>General Treviño</t>
  </si>
  <si>
    <t>Cuilápam de Guerrero</t>
  </si>
  <si>
    <t>Atzitzintla</t>
  </si>
  <si>
    <t>Rayón</t>
  </si>
  <si>
    <t>Cumpas</t>
  </si>
  <si>
    <t>Méndez</t>
  </si>
  <si>
    <t>Natívitas</t>
  </si>
  <si>
    <t>Atzalan</t>
  </si>
  <si>
    <t>Chocholá</t>
  </si>
  <si>
    <t>Juchipila</t>
  </si>
  <si>
    <t>05024</t>
  </si>
  <si>
    <t>07024</t>
  </si>
  <si>
    <t>08024</t>
  </si>
  <si>
    <t>10024</t>
  </si>
  <si>
    <t>11024</t>
  </si>
  <si>
    <t>12024</t>
  </si>
  <si>
    <t>13024</t>
  </si>
  <si>
    <t>14024</t>
  </si>
  <si>
    <t>15024</t>
  </si>
  <si>
    <t>16024</t>
  </si>
  <si>
    <t>17024</t>
  </si>
  <si>
    <t>19024</t>
  </si>
  <si>
    <t>20024</t>
  </si>
  <si>
    <t>21024</t>
  </si>
  <si>
    <t>24024</t>
  </si>
  <si>
    <t>26024</t>
  </si>
  <si>
    <t>28024</t>
  </si>
  <si>
    <t>29024</t>
  </si>
  <si>
    <t>30024</t>
  </si>
  <si>
    <t>31024</t>
  </si>
  <si>
    <t>32024</t>
  </si>
  <si>
    <t>Parras</t>
  </si>
  <si>
    <t>Chanal</t>
  </si>
  <si>
    <t>Santa Isabel</t>
  </si>
  <si>
    <t>Rodeo</t>
  </si>
  <si>
    <t>Cualác</t>
  </si>
  <si>
    <t>Huasca de Ocampo</t>
  </si>
  <si>
    <t>Cuautitlán</t>
  </si>
  <si>
    <t>Cherán</t>
  </si>
  <si>
    <t>Tlaltizapán de Zapata</t>
  </si>
  <si>
    <t>General Zaragoza</t>
  </si>
  <si>
    <t>Cuyamecalco Villa de Zaragoza</t>
  </si>
  <si>
    <t>Axutla</t>
  </si>
  <si>
    <t>Rioverde</t>
  </si>
  <si>
    <t>Divisaderos</t>
  </si>
  <si>
    <t>Mier</t>
  </si>
  <si>
    <t>Panotla</t>
  </si>
  <si>
    <t>Tlaltetela</t>
  </si>
  <si>
    <t>Chumayel</t>
  </si>
  <si>
    <t>Quintana Roo</t>
  </si>
  <si>
    <t>05025</t>
  </si>
  <si>
    <t>07025</t>
  </si>
  <si>
    <t>08025</t>
  </si>
  <si>
    <t>10025</t>
  </si>
  <si>
    <t>11025</t>
  </si>
  <si>
    <t>12025</t>
  </si>
  <si>
    <t>13025</t>
  </si>
  <si>
    <t>14025</t>
  </si>
  <si>
    <t>15025</t>
  </si>
  <si>
    <t>16025</t>
  </si>
  <si>
    <t>17025</t>
  </si>
  <si>
    <t>19025</t>
  </si>
  <si>
    <t>20025</t>
  </si>
  <si>
    <t>21025</t>
  </si>
  <si>
    <t>24025</t>
  </si>
  <si>
    <t>26025</t>
  </si>
  <si>
    <t>28025</t>
  </si>
  <si>
    <t>29025</t>
  </si>
  <si>
    <t>30025</t>
  </si>
  <si>
    <t>31025</t>
  </si>
  <si>
    <t>32025</t>
  </si>
  <si>
    <t>Piedras Negras</t>
  </si>
  <si>
    <t>Chapultenango</t>
  </si>
  <si>
    <t>San Bernardo</t>
  </si>
  <si>
    <t>Purísima del Rincón</t>
  </si>
  <si>
    <t>Cuautepec</t>
  </si>
  <si>
    <t>Huautla</t>
  </si>
  <si>
    <t>Colotlán</t>
  </si>
  <si>
    <t>Chalco</t>
  </si>
  <si>
    <t>Chilchota</t>
  </si>
  <si>
    <t>Tlaquiltenango</t>
  </si>
  <si>
    <t>General Zuazua</t>
  </si>
  <si>
    <t>Chahuites</t>
  </si>
  <si>
    <t>Ayotoxco de Guerrero</t>
  </si>
  <si>
    <t>Salinas</t>
  </si>
  <si>
    <t>Empalme</t>
  </si>
  <si>
    <t>Miguel Alemán</t>
  </si>
  <si>
    <t>San Pablo del Monte</t>
  </si>
  <si>
    <t>Ayahualulco</t>
  </si>
  <si>
    <t>Dzan</t>
  </si>
  <si>
    <t>Luis Moya</t>
  </si>
  <si>
    <t>San Luis Potosí</t>
  </si>
  <si>
    <t>05026</t>
  </si>
  <si>
    <t>07026</t>
  </si>
  <si>
    <t>08026</t>
  </si>
  <si>
    <t>10026</t>
  </si>
  <si>
    <t>11026</t>
  </si>
  <si>
    <t>12026</t>
  </si>
  <si>
    <t>13026</t>
  </si>
  <si>
    <t>14026</t>
  </si>
  <si>
    <t>15026</t>
  </si>
  <si>
    <t>16026</t>
  </si>
  <si>
    <t>17026</t>
  </si>
  <si>
    <t>19026</t>
  </si>
  <si>
    <t>20026</t>
  </si>
  <si>
    <t>21026</t>
  </si>
  <si>
    <t>24026</t>
  </si>
  <si>
    <t>26026</t>
  </si>
  <si>
    <t>28026</t>
  </si>
  <si>
    <t>29026</t>
  </si>
  <si>
    <t>30026</t>
  </si>
  <si>
    <t>31026</t>
  </si>
  <si>
    <t>32026</t>
  </si>
  <si>
    <t>Progreso</t>
  </si>
  <si>
    <t>Chenalhó</t>
  </si>
  <si>
    <t>Gran Morelos</t>
  </si>
  <si>
    <t>San Dimas</t>
  </si>
  <si>
    <t>Romita</t>
  </si>
  <si>
    <t>Cuetzala del Progreso</t>
  </si>
  <si>
    <t>Huazalingo</t>
  </si>
  <si>
    <t>Concepción de Buenos Aires</t>
  </si>
  <si>
    <t>Chapa de Mota</t>
  </si>
  <si>
    <t>Chinicuila</t>
  </si>
  <si>
    <t>Tlayacapan</t>
  </si>
  <si>
    <t>Chalcatongo de Hidalgo</t>
  </si>
  <si>
    <t>Calpan</t>
  </si>
  <si>
    <t>San Antonio</t>
  </si>
  <si>
    <t>Etchojoa</t>
  </si>
  <si>
    <t>Miquihuana</t>
  </si>
  <si>
    <t>Santa Cruz Tlaxcala</t>
  </si>
  <si>
    <t>Banderilla</t>
  </si>
  <si>
    <t>Dzemul</t>
  </si>
  <si>
    <t>Mazapil</t>
  </si>
  <si>
    <t>05027</t>
  </si>
  <si>
    <t>07027</t>
  </si>
  <si>
    <t>08027</t>
  </si>
  <si>
    <t>10027</t>
  </si>
  <si>
    <t>11027</t>
  </si>
  <si>
    <t>12027</t>
  </si>
  <si>
    <t>13027</t>
  </si>
  <si>
    <t>14027</t>
  </si>
  <si>
    <t>15027</t>
  </si>
  <si>
    <t>16027</t>
  </si>
  <si>
    <t>17027</t>
  </si>
  <si>
    <t>19027</t>
  </si>
  <si>
    <t>20027</t>
  </si>
  <si>
    <t>21027</t>
  </si>
  <si>
    <t>24027</t>
  </si>
  <si>
    <t>26027</t>
  </si>
  <si>
    <t>28027</t>
  </si>
  <si>
    <t>29027</t>
  </si>
  <si>
    <t>30027</t>
  </si>
  <si>
    <t>31027</t>
  </si>
  <si>
    <t>32027</t>
  </si>
  <si>
    <t>Ramos Arizpe</t>
  </si>
  <si>
    <t>Chiapa de Corzo</t>
  </si>
  <si>
    <t>Guachochi</t>
  </si>
  <si>
    <t>San Juan de Guadalupe</t>
  </si>
  <si>
    <t>Salamanca</t>
  </si>
  <si>
    <t>Cutzamala de Pinzón</t>
  </si>
  <si>
    <t>Huehuetla</t>
  </si>
  <si>
    <t>Cuautitlán de García Barragán</t>
  </si>
  <si>
    <t>Chapultepec</t>
  </si>
  <si>
    <t>Chucándiro</t>
  </si>
  <si>
    <t>Totolapan</t>
  </si>
  <si>
    <t>Los Herreras</t>
  </si>
  <si>
    <t>Chiquihuitlán de Benito Juárez</t>
  </si>
  <si>
    <t>Caltepec</t>
  </si>
  <si>
    <t>San Ciro de Acosta</t>
  </si>
  <si>
    <t>Fronteras</t>
  </si>
  <si>
    <t>Nuevo Laredo</t>
  </si>
  <si>
    <t>Tenancingo</t>
  </si>
  <si>
    <t>Dzidzantún</t>
  </si>
  <si>
    <t>Melchor Ocampo</t>
  </si>
  <si>
    <t>Sonora</t>
  </si>
  <si>
    <t>05028</t>
  </si>
  <si>
    <t>07028</t>
  </si>
  <si>
    <t>08028</t>
  </si>
  <si>
    <t>10028</t>
  </si>
  <si>
    <t>11028</t>
  </si>
  <si>
    <t>12028</t>
  </si>
  <si>
    <t>13028</t>
  </si>
  <si>
    <t>14028</t>
  </si>
  <si>
    <t>15028</t>
  </si>
  <si>
    <t>16028</t>
  </si>
  <si>
    <t>17028</t>
  </si>
  <si>
    <t>19028</t>
  </si>
  <si>
    <t>20028</t>
  </si>
  <si>
    <t>21028</t>
  </si>
  <si>
    <t>24028</t>
  </si>
  <si>
    <t>26028</t>
  </si>
  <si>
    <t>28028</t>
  </si>
  <si>
    <t>29028</t>
  </si>
  <si>
    <t>30028</t>
  </si>
  <si>
    <t>31028</t>
  </si>
  <si>
    <t>32028</t>
  </si>
  <si>
    <t>Sabinas</t>
  </si>
  <si>
    <t>Chiapilla</t>
  </si>
  <si>
    <t>Salvatierra</t>
  </si>
  <si>
    <t>Chilapa de Álvarez</t>
  </si>
  <si>
    <t>Huejutla de Reyes</t>
  </si>
  <si>
    <t>Chiautla</t>
  </si>
  <si>
    <t>Churintzio</t>
  </si>
  <si>
    <t>Xochitepec</t>
  </si>
  <si>
    <t>Higueras</t>
  </si>
  <si>
    <t>Heroica Ciudad de Ejutla de Crespo</t>
  </si>
  <si>
    <t>Camocuautla</t>
  </si>
  <si>
    <t>Granados</t>
  </si>
  <si>
    <t>Nuevo Morelos</t>
  </si>
  <si>
    <t>Teolocholco</t>
  </si>
  <si>
    <t>Boca del Río</t>
  </si>
  <si>
    <t>Dzilam de Bravo</t>
  </si>
  <si>
    <t>Mezquital del Oro</t>
  </si>
  <si>
    <t>Tabasco</t>
  </si>
  <si>
    <t>05029</t>
  </si>
  <si>
    <t>07029</t>
  </si>
  <si>
    <t>08029</t>
  </si>
  <si>
    <t>10029</t>
  </si>
  <si>
    <t>11029</t>
  </si>
  <si>
    <t>12029</t>
  </si>
  <si>
    <t>13029</t>
  </si>
  <si>
    <t>14029</t>
  </si>
  <si>
    <t>15029</t>
  </si>
  <si>
    <t>16029</t>
  </si>
  <si>
    <t>17029</t>
  </si>
  <si>
    <t>19029</t>
  </si>
  <si>
    <t>20029</t>
  </si>
  <si>
    <t>21029</t>
  </si>
  <si>
    <t>24029</t>
  </si>
  <si>
    <t>26029</t>
  </si>
  <si>
    <t>28029</t>
  </si>
  <si>
    <t>29029</t>
  </si>
  <si>
    <t>30029</t>
  </si>
  <si>
    <t>31029</t>
  </si>
  <si>
    <t>32029</t>
  </si>
  <si>
    <t>Sacramento</t>
  </si>
  <si>
    <t>Chicoasén</t>
  </si>
  <si>
    <t>Guadalupe y Calvo</t>
  </si>
  <si>
    <t>San Luis del Cordero</t>
  </si>
  <si>
    <t>San Diego de la Unión</t>
  </si>
  <si>
    <t>Chilpancingo de los Bravo</t>
  </si>
  <si>
    <t>Huichapan</t>
  </si>
  <si>
    <t>Cuquío</t>
  </si>
  <si>
    <t>Chicoloapan</t>
  </si>
  <si>
    <t>Churumuco</t>
  </si>
  <si>
    <t>Yautepec</t>
  </si>
  <si>
    <t>Hualahuises</t>
  </si>
  <si>
    <t>Eloxochitlán de Flores Magón</t>
  </si>
  <si>
    <t>Caxhuacan</t>
  </si>
  <si>
    <t>San Martín Chalchicuautla</t>
  </si>
  <si>
    <t>Guaymas</t>
  </si>
  <si>
    <t>Tepeyanco</t>
  </si>
  <si>
    <t>Calcahualco</t>
  </si>
  <si>
    <t>Dzilam González</t>
  </si>
  <si>
    <t>Miguel Auza</t>
  </si>
  <si>
    <t>Tamaulipas</t>
  </si>
  <si>
    <t>05030</t>
  </si>
  <si>
    <t>07030</t>
  </si>
  <si>
    <t>08030</t>
  </si>
  <si>
    <t>10030</t>
  </si>
  <si>
    <t>11030</t>
  </si>
  <si>
    <t>12030</t>
  </si>
  <si>
    <t>13030</t>
  </si>
  <si>
    <t>14030</t>
  </si>
  <si>
    <t>15030</t>
  </si>
  <si>
    <t>16030</t>
  </si>
  <si>
    <t>17030</t>
  </si>
  <si>
    <t>19030</t>
  </si>
  <si>
    <t>20030</t>
  </si>
  <si>
    <t>21030</t>
  </si>
  <si>
    <t>24030</t>
  </si>
  <si>
    <t>26030</t>
  </si>
  <si>
    <t>28030</t>
  </si>
  <si>
    <t>29030</t>
  </si>
  <si>
    <t>30030</t>
  </si>
  <si>
    <t>31030</t>
  </si>
  <si>
    <t>32030</t>
  </si>
  <si>
    <t>Saltillo</t>
  </si>
  <si>
    <t>Chicomuselo</t>
  </si>
  <si>
    <t>Guazapares</t>
  </si>
  <si>
    <t>San Pedro del Gallo</t>
  </si>
  <si>
    <t>Florencio Villarreal</t>
  </si>
  <si>
    <t>Ixmiquilpan</t>
  </si>
  <si>
    <t>Chapala</t>
  </si>
  <si>
    <t>Chiconcuac</t>
  </si>
  <si>
    <t>Ecuandureo</t>
  </si>
  <si>
    <t>Yecapixtla</t>
  </si>
  <si>
    <t>Iturbide</t>
  </si>
  <si>
    <t>El Espinal</t>
  </si>
  <si>
    <t>Coatepec</t>
  </si>
  <si>
    <t>San Nicolás Tolentino</t>
  </si>
  <si>
    <t>Hermosillo</t>
  </si>
  <si>
    <t>Padilla</t>
  </si>
  <si>
    <t>Terrenate</t>
  </si>
  <si>
    <t>Camerino Z. Mendoza</t>
  </si>
  <si>
    <t>Dzitás</t>
  </si>
  <si>
    <t>Momax</t>
  </si>
  <si>
    <t>Tlaxcala</t>
  </si>
  <si>
    <t>05031</t>
  </si>
  <si>
    <t>07031</t>
  </si>
  <si>
    <t>08031</t>
  </si>
  <si>
    <t>10031</t>
  </si>
  <si>
    <t>11031</t>
  </si>
  <si>
    <t>12031</t>
  </si>
  <si>
    <t>13031</t>
  </si>
  <si>
    <t>14031</t>
  </si>
  <si>
    <t>15031</t>
  </si>
  <si>
    <t>16031</t>
  </si>
  <si>
    <t>17031</t>
  </si>
  <si>
    <t>19031</t>
  </si>
  <si>
    <t>20031</t>
  </si>
  <si>
    <t>21031</t>
  </si>
  <si>
    <t>24031</t>
  </si>
  <si>
    <t>26031</t>
  </si>
  <si>
    <t>28031</t>
  </si>
  <si>
    <t>29031</t>
  </si>
  <si>
    <t>30031</t>
  </si>
  <si>
    <t>31031</t>
  </si>
  <si>
    <t>32031</t>
  </si>
  <si>
    <t>San Buenaventura</t>
  </si>
  <si>
    <t>Chilón</t>
  </si>
  <si>
    <t>Santa Clara</t>
  </si>
  <si>
    <t>San Francisco del Rincón</t>
  </si>
  <si>
    <t>General Canuto A. Neri</t>
  </si>
  <si>
    <t>Jacala de Ledezma</t>
  </si>
  <si>
    <t>Chimaltitán</t>
  </si>
  <si>
    <t>Chimalhuacán</t>
  </si>
  <si>
    <t>Epitacio Huerta</t>
  </si>
  <si>
    <t>Zacatepec</t>
  </si>
  <si>
    <t>Tamazulápam del Espíritu Santo</t>
  </si>
  <si>
    <t>Coatzingo</t>
  </si>
  <si>
    <t>Santa Catarina</t>
  </si>
  <si>
    <t>Huachinera</t>
  </si>
  <si>
    <t>Palmillas</t>
  </si>
  <si>
    <t>Tetla de la Solidaridad</t>
  </si>
  <si>
    <t>Carrillo Puerto</t>
  </si>
  <si>
    <t>Dzoncauich</t>
  </si>
  <si>
    <t>Monte Escobedo</t>
  </si>
  <si>
    <t>Veracruz de Ignacio de la Llave</t>
  </si>
  <si>
    <t>05032</t>
  </si>
  <si>
    <t>07032</t>
  </si>
  <si>
    <t>08032</t>
  </si>
  <si>
    <t>10032</t>
  </si>
  <si>
    <t>11032</t>
  </si>
  <si>
    <t>12032</t>
  </si>
  <si>
    <t>13032</t>
  </si>
  <si>
    <t>14032</t>
  </si>
  <si>
    <t>15032</t>
  </si>
  <si>
    <t>16032</t>
  </si>
  <si>
    <t>17032</t>
  </si>
  <si>
    <t>19032</t>
  </si>
  <si>
    <t>20032</t>
  </si>
  <si>
    <t>21032</t>
  </si>
  <si>
    <t>24032</t>
  </si>
  <si>
    <t>26032</t>
  </si>
  <si>
    <t>28032</t>
  </si>
  <si>
    <t>29032</t>
  </si>
  <si>
    <t>30032</t>
  </si>
  <si>
    <t>31032</t>
  </si>
  <si>
    <t>32032</t>
  </si>
  <si>
    <t>San Juan de Sabinas</t>
  </si>
  <si>
    <t>Escuintla</t>
  </si>
  <si>
    <t>Hidalgo del Parral</t>
  </si>
  <si>
    <t>Santiago Papasquiaro</t>
  </si>
  <si>
    <t>San José Iturbide</t>
  </si>
  <si>
    <t>General Heliodoro Castillo</t>
  </si>
  <si>
    <t>Jaltocán</t>
  </si>
  <si>
    <t>Chiquilistlán</t>
  </si>
  <si>
    <t>Donato Guerra</t>
  </si>
  <si>
    <t>Erongarícuaro</t>
  </si>
  <si>
    <t>Zacualpan de Amilpas</t>
  </si>
  <si>
    <t>Lampazos de Naranjo</t>
  </si>
  <si>
    <t>Fresnillo de Trujano</t>
  </si>
  <si>
    <t>Cohetzala</t>
  </si>
  <si>
    <t>Santa María del Río</t>
  </si>
  <si>
    <t>Huásabas</t>
  </si>
  <si>
    <t>Reynosa</t>
  </si>
  <si>
    <t>Tetlatlahuca</t>
  </si>
  <si>
    <t>Catemaco</t>
  </si>
  <si>
    <t>Espita</t>
  </si>
  <si>
    <t>Yucatán</t>
  </si>
  <si>
    <t>05033</t>
  </si>
  <si>
    <t>07033</t>
  </si>
  <si>
    <t>08033</t>
  </si>
  <si>
    <t>10033</t>
  </si>
  <si>
    <t>11033</t>
  </si>
  <si>
    <t>12033</t>
  </si>
  <si>
    <t>13033</t>
  </si>
  <si>
    <t>14033</t>
  </si>
  <si>
    <t>15033</t>
  </si>
  <si>
    <t>16033</t>
  </si>
  <si>
    <t>17033</t>
  </si>
  <si>
    <t>19033</t>
  </si>
  <si>
    <t>20033</t>
  </si>
  <si>
    <t>21033</t>
  </si>
  <si>
    <t>24033</t>
  </si>
  <si>
    <t>26033</t>
  </si>
  <si>
    <t>28033</t>
  </si>
  <si>
    <t>29033</t>
  </si>
  <si>
    <t>30033</t>
  </si>
  <si>
    <t>31033</t>
  </si>
  <si>
    <t>32033</t>
  </si>
  <si>
    <t>San Pedro</t>
  </si>
  <si>
    <t>Francisco León</t>
  </si>
  <si>
    <t>Huejotitán</t>
  </si>
  <si>
    <t>Súchil</t>
  </si>
  <si>
    <t>San Luis de la Paz</t>
  </si>
  <si>
    <t>Huamuxtitlán</t>
  </si>
  <si>
    <t>Juárez Hidalgo</t>
  </si>
  <si>
    <t>Degollado</t>
  </si>
  <si>
    <t>Ecatepec de Morelos</t>
  </si>
  <si>
    <t>Gabriel Zamora</t>
  </si>
  <si>
    <t>Temoac</t>
  </si>
  <si>
    <t>Linares</t>
  </si>
  <si>
    <t>Guadalupe Etla</t>
  </si>
  <si>
    <t>Cohuecan</t>
  </si>
  <si>
    <t>Santo Domingo</t>
  </si>
  <si>
    <t>Huatabampo</t>
  </si>
  <si>
    <t>Río Bravo</t>
  </si>
  <si>
    <t>Cazones de Herrera</t>
  </si>
  <si>
    <t>Halachó</t>
  </si>
  <si>
    <t>Moyahua de Estrada</t>
  </si>
  <si>
    <t>Zacatecas</t>
  </si>
  <si>
    <t>05034</t>
  </si>
  <si>
    <t>07034</t>
  </si>
  <si>
    <t>08034</t>
  </si>
  <si>
    <t>10034</t>
  </si>
  <si>
    <t>11034</t>
  </si>
  <si>
    <t>12034</t>
  </si>
  <si>
    <t>13034</t>
  </si>
  <si>
    <t>14034</t>
  </si>
  <si>
    <t>15034</t>
  </si>
  <si>
    <t>16034</t>
  </si>
  <si>
    <t>17034</t>
  </si>
  <si>
    <t>19034</t>
  </si>
  <si>
    <t>20034</t>
  </si>
  <si>
    <t>21034</t>
  </si>
  <si>
    <t>24034</t>
  </si>
  <si>
    <t>26034</t>
  </si>
  <si>
    <t>28034</t>
  </si>
  <si>
    <t>29034</t>
  </si>
  <si>
    <t>30034</t>
  </si>
  <si>
    <t>31034</t>
  </si>
  <si>
    <t>32034</t>
  </si>
  <si>
    <t>Sierra Mojada</t>
  </si>
  <si>
    <t>Frontera Comalapa</t>
  </si>
  <si>
    <t>Ignacio Zaragoza</t>
  </si>
  <si>
    <t>Tamazula</t>
  </si>
  <si>
    <t>Huitzuco de los Figueroa</t>
  </si>
  <si>
    <t>Lolotla</t>
  </si>
  <si>
    <t>Ejutla</t>
  </si>
  <si>
    <t>Ecatzingo</t>
  </si>
  <si>
    <t>Coatetelco</t>
  </si>
  <si>
    <t>Marín</t>
  </si>
  <si>
    <t>Guadalupe de Ramírez</t>
  </si>
  <si>
    <t>Coronango</t>
  </si>
  <si>
    <t>San Vicente Tancuayalab</t>
  </si>
  <si>
    <t>Huépac</t>
  </si>
  <si>
    <t>San Carlos</t>
  </si>
  <si>
    <t>Tlaxco</t>
  </si>
  <si>
    <t>Cerro Azul</t>
  </si>
  <si>
    <t>Hocabá</t>
  </si>
  <si>
    <t>Nochistlán de Mejía</t>
  </si>
  <si>
    <t>05035</t>
  </si>
  <si>
    <t>07035</t>
  </si>
  <si>
    <t>08035</t>
  </si>
  <si>
    <t>10035</t>
  </si>
  <si>
    <t>11035</t>
  </si>
  <si>
    <t>12035</t>
  </si>
  <si>
    <t>13035</t>
  </si>
  <si>
    <t>14035</t>
  </si>
  <si>
    <t>15035</t>
  </si>
  <si>
    <t>16035</t>
  </si>
  <si>
    <t>17035</t>
  </si>
  <si>
    <t>19035</t>
  </si>
  <si>
    <t>20035</t>
  </si>
  <si>
    <t>21035</t>
  </si>
  <si>
    <t>24035</t>
  </si>
  <si>
    <t>26035</t>
  </si>
  <si>
    <t>28035</t>
  </si>
  <si>
    <t>29035</t>
  </si>
  <si>
    <t>30035</t>
  </si>
  <si>
    <t>31035</t>
  </si>
  <si>
    <t>32035</t>
  </si>
  <si>
    <t>Torreón</t>
  </si>
  <si>
    <t>Frontera Hidalgo</t>
  </si>
  <si>
    <t>Janos</t>
  </si>
  <si>
    <t>Tepehuanes</t>
  </si>
  <si>
    <t>Santa Cruz de Juventino Rosas</t>
  </si>
  <si>
    <t>Iguala de la Independencia</t>
  </si>
  <si>
    <t>Metepec</t>
  </si>
  <si>
    <t>Encarnación de Díaz</t>
  </si>
  <si>
    <t>Huehuetoca</t>
  </si>
  <si>
    <t>La Huacana</t>
  </si>
  <si>
    <t>Xoxocotla</t>
  </si>
  <si>
    <t>Guelatao de Juárez</t>
  </si>
  <si>
    <t>Soledad de Graciano Sánchez</t>
  </si>
  <si>
    <t>Imuris</t>
  </si>
  <si>
    <t>San Fernando</t>
  </si>
  <si>
    <t>Tocatlán</t>
  </si>
  <si>
    <t>Citlaltépetl</t>
  </si>
  <si>
    <t>Hoctún</t>
  </si>
  <si>
    <t>Noria de Ángeles</t>
  </si>
  <si>
    <t>05036</t>
  </si>
  <si>
    <t>07036</t>
  </si>
  <si>
    <t>08036</t>
  </si>
  <si>
    <t>10036</t>
  </si>
  <si>
    <t>11036</t>
  </si>
  <si>
    <t>12036</t>
  </si>
  <si>
    <t>13036</t>
  </si>
  <si>
    <t>14036</t>
  </si>
  <si>
    <t>15036</t>
  </si>
  <si>
    <t>16036</t>
  </si>
  <si>
    <t>17036</t>
  </si>
  <si>
    <t>19036</t>
  </si>
  <si>
    <t>20036</t>
  </si>
  <si>
    <t>21036</t>
  </si>
  <si>
    <t>24036</t>
  </si>
  <si>
    <t>26036</t>
  </si>
  <si>
    <t>28036</t>
  </si>
  <si>
    <t>29036</t>
  </si>
  <si>
    <t>30036</t>
  </si>
  <si>
    <t>31036</t>
  </si>
  <si>
    <t>32036</t>
  </si>
  <si>
    <t>Viesca</t>
  </si>
  <si>
    <t>La Grandeza</t>
  </si>
  <si>
    <t>Tlahualilo</t>
  </si>
  <si>
    <t>Santiago Maravatío</t>
  </si>
  <si>
    <t>Igualapa</t>
  </si>
  <si>
    <t>San Agustín Metzquititlán</t>
  </si>
  <si>
    <t>Etzatlán</t>
  </si>
  <si>
    <t>Hueypoxtla</t>
  </si>
  <si>
    <t>Huandacareo</t>
  </si>
  <si>
    <t>Hueyapan</t>
  </si>
  <si>
    <t>Mier y Noriega</t>
  </si>
  <si>
    <t>Guevea de Humboldt</t>
  </si>
  <si>
    <t>Coyomeapan</t>
  </si>
  <si>
    <t>Tamasopo</t>
  </si>
  <si>
    <t>Magdalena</t>
  </si>
  <si>
    <t>San Nicolás</t>
  </si>
  <si>
    <t>Totolac</t>
  </si>
  <si>
    <t>Coacoatzintla</t>
  </si>
  <si>
    <t>Homún</t>
  </si>
  <si>
    <t>Ojocaliente</t>
  </si>
  <si>
    <t>05037</t>
  </si>
  <si>
    <t>07037</t>
  </si>
  <si>
    <t>08037</t>
  </si>
  <si>
    <t>10037</t>
  </si>
  <si>
    <t>11037</t>
  </si>
  <si>
    <t>12037</t>
  </si>
  <si>
    <t>13037</t>
  </si>
  <si>
    <t>14037</t>
  </si>
  <si>
    <t>15037</t>
  </si>
  <si>
    <t>16037</t>
  </si>
  <si>
    <t>19037</t>
  </si>
  <si>
    <t>20037</t>
  </si>
  <si>
    <t>21037</t>
  </si>
  <si>
    <t>24037</t>
  </si>
  <si>
    <t>26037</t>
  </si>
  <si>
    <t>28037</t>
  </si>
  <si>
    <t>29037</t>
  </si>
  <si>
    <t>30037</t>
  </si>
  <si>
    <t>31037</t>
  </si>
  <si>
    <t>32037</t>
  </si>
  <si>
    <t>Villa Unión</t>
  </si>
  <si>
    <t>Huehuetán</t>
  </si>
  <si>
    <t>Topia</t>
  </si>
  <si>
    <t>Silao de la Victoria</t>
  </si>
  <si>
    <t>Ixcateopan de Cuauhtémoc</t>
  </si>
  <si>
    <t>Metztitlán</t>
  </si>
  <si>
    <t>El Grullo</t>
  </si>
  <si>
    <t>Huixquilucan</t>
  </si>
  <si>
    <t>Huaniqueo</t>
  </si>
  <si>
    <t>Mina</t>
  </si>
  <si>
    <t>Mesones Hidalgo</t>
  </si>
  <si>
    <t>Tamazunchale</t>
  </si>
  <si>
    <t>Mazatán</t>
  </si>
  <si>
    <t>Soto la Marina</t>
  </si>
  <si>
    <t>Ziltlaltépec de Trinidad Sánchez Santos</t>
  </si>
  <si>
    <t>Coahuitlán</t>
  </si>
  <si>
    <t>Huhí</t>
  </si>
  <si>
    <t>Pánuco</t>
  </si>
  <si>
    <t>05038</t>
  </si>
  <si>
    <t>07038</t>
  </si>
  <si>
    <t>08038</t>
  </si>
  <si>
    <t>10038</t>
  </si>
  <si>
    <t>11038</t>
  </si>
  <si>
    <t>12038</t>
  </si>
  <si>
    <t>13038</t>
  </si>
  <si>
    <t>14038</t>
  </si>
  <si>
    <t>15038</t>
  </si>
  <si>
    <t>16038</t>
  </si>
  <si>
    <t>19038</t>
  </si>
  <si>
    <t>20038</t>
  </si>
  <si>
    <t>21038</t>
  </si>
  <si>
    <t>24038</t>
  </si>
  <si>
    <t>26038</t>
  </si>
  <si>
    <t>28038</t>
  </si>
  <si>
    <t>29038</t>
  </si>
  <si>
    <t>30038</t>
  </si>
  <si>
    <t>31038</t>
  </si>
  <si>
    <t>32038</t>
  </si>
  <si>
    <t>Zaragoza</t>
  </si>
  <si>
    <t>Huixtán</t>
  </si>
  <si>
    <t>Julimes</t>
  </si>
  <si>
    <t>Vicente Guerrero</t>
  </si>
  <si>
    <t>Tarandacuao</t>
  </si>
  <si>
    <t>Zihuatanejo de Azueta</t>
  </si>
  <si>
    <t>Mineral del Chico</t>
  </si>
  <si>
    <t>Guachinango</t>
  </si>
  <si>
    <t>Isidro Fabela</t>
  </si>
  <si>
    <t>Huetamo</t>
  </si>
  <si>
    <t>Montemorelos</t>
  </si>
  <si>
    <t>Villa Hidalgo</t>
  </si>
  <si>
    <t>Cuapiaxtla de Madero</t>
  </si>
  <si>
    <t>Tampacán</t>
  </si>
  <si>
    <t>Tampico</t>
  </si>
  <si>
    <t>Tzompantepec</t>
  </si>
  <si>
    <t>Hunucmá</t>
  </si>
  <si>
    <t>Pinos</t>
  </si>
  <si>
    <t>05099</t>
  </si>
  <si>
    <t>07039</t>
  </si>
  <si>
    <t>08039</t>
  </si>
  <si>
    <t>10039</t>
  </si>
  <si>
    <t>11039</t>
  </si>
  <si>
    <t>12039</t>
  </si>
  <si>
    <t>13039</t>
  </si>
  <si>
    <t>14039</t>
  </si>
  <si>
    <t>15039</t>
  </si>
  <si>
    <t>16039</t>
  </si>
  <si>
    <t>19039</t>
  </si>
  <si>
    <t>20039</t>
  </si>
  <si>
    <t>21039</t>
  </si>
  <si>
    <t>24039</t>
  </si>
  <si>
    <t>26039</t>
  </si>
  <si>
    <t>28039</t>
  </si>
  <si>
    <t>29039</t>
  </si>
  <si>
    <t>30039</t>
  </si>
  <si>
    <t>31039</t>
  </si>
  <si>
    <t>32039</t>
  </si>
  <si>
    <t>Huitiupán</t>
  </si>
  <si>
    <t>López</t>
  </si>
  <si>
    <t>Nuevo Ideal</t>
  </si>
  <si>
    <t>Tarimoro</t>
  </si>
  <si>
    <t>Juan R. Escudero</t>
  </si>
  <si>
    <t>Mineral del Monte</t>
  </si>
  <si>
    <t>Guadalajara</t>
  </si>
  <si>
    <t>Ixtapaluca</t>
  </si>
  <si>
    <t>Huiramba</t>
  </si>
  <si>
    <t>Monterrey</t>
  </si>
  <si>
    <t>Heroica Ciudad de Huajuapan de León</t>
  </si>
  <si>
    <t>Cuautempan</t>
  </si>
  <si>
    <t>Tampamolón Corona</t>
  </si>
  <si>
    <t>Naco</t>
  </si>
  <si>
    <t>Tula</t>
  </si>
  <si>
    <t>Xaloztoc</t>
  </si>
  <si>
    <t>Coatzacoalcos</t>
  </si>
  <si>
    <t>Ixil</t>
  </si>
  <si>
    <t>Río Grande</t>
  </si>
  <si>
    <t>07040</t>
  </si>
  <si>
    <t>08040</t>
  </si>
  <si>
    <t>11040</t>
  </si>
  <si>
    <t>12040</t>
  </si>
  <si>
    <t>13040</t>
  </si>
  <si>
    <t>14040</t>
  </si>
  <si>
    <t>15040</t>
  </si>
  <si>
    <t>16040</t>
  </si>
  <si>
    <t>19040</t>
  </si>
  <si>
    <t>20040</t>
  </si>
  <si>
    <t>21040</t>
  </si>
  <si>
    <t>24040</t>
  </si>
  <si>
    <t>26040</t>
  </si>
  <si>
    <t>28040</t>
  </si>
  <si>
    <t>29040</t>
  </si>
  <si>
    <t>30040</t>
  </si>
  <si>
    <t>31040</t>
  </si>
  <si>
    <t>32040</t>
  </si>
  <si>
    <t>Huixtla</t>
  </si>
  <si>
    <t>Madera</t>
  </si>
  <si>
    <t>Tierra Blanca</t>
  </si>
  <si>
    <t>Leonardo Bravo</t>
  </si>
  <si>
    <t>La Misión</t>
  </si>
  <si>
    <t>Hostotipaquillo</t>
  </si>
  <si>
    <t>Ixtapan de la Sal</t>
  </si>
  <si>
    <t>Indaparapeo</t>
  </si>
  <si>
    <t>Parás</t>
  </si>
  <si>
    <t>Huautepec</t>
  </si>
  <si>
    <t>Cuautinchán</t>
  </si>
  <si>
    <t>Tamuín</t>
  </si>
  <si>
    <t>Nácori Chico</t>
  </si>
  <si>
    <t>Valle Hermoso</t>
  </si>
  <si>
    <t>Xaltocan</t>
  </si>
  <si>
    <t>Coatzintla</t>
  </si>
  <si>
    <t>Izamal</t>
  </si>
  <si>
    <t>Sain Alto</t>
  </si>
  <si>
    <t>07041</t>
  </si>
  <si>
    <t>08041</t>
  </si>
  <si>
    <t>11041</t>
  </si>
  <si>
    <t>12041</t>
  </si>
  <si>
    <t>13041</t>
  </si>
  <si>
    <t>14041</t>
  </si>
  <si>
    <t>15041</t>
  </si>
  <si>
    <t>16041</t>
  </si>
  <si>
    <t>19041</t>
  </si>
  <si>
    <t>20041</t>
  </si>
  <si>
    <t>21041</t>
  </si>
  <si>
    <t>24041</t>
  </si>
  <si>
    <t>26041</t>
  </si>
  <si>
    <t>28041</t>
  </si>
  <si>
    <t>29041</t>
  </si>
  <si>
    <t>30041</t>
  </si>
  <si>
    <t>31041</t>
  </si>
  <si>
    <t>32041</t>
  </si>
  <si>
    <t>La Independencia</t>
  </si>
  <si>
    <t>Maguarichi</t>
  </si>
  <si>
    <t>Uriangato</t>
  </si>
  <si>
    <t>Malinaltepec</t>
  </si>
  <si>
    <t>Mixquiahuala de Juárez</t>
  </si>
  <si>
    <t>Huejúcar</t>
  </si>
  <si>
    <t>Ixtapan del Oro</t>
  </si>
  <si>
    <t>Irimbo</t>
  </si>
  <si>
    <t>Pesquería</t>
  </si>
  <si>
    <t>Huautla de Jiménez</t>
  </si>
  <si>
    <t>Cuautlancingo</t>
  </si>
  <si>
    <t>Tanlajás</t>
  </si>
  <si>
    <t>Nacozari de García</t>
  </si>
  <si>
    <t>Victoria</t>
  </si>
  <si>
    <t>Papalotla de Xicohténcatl</t>
  </si>
  <si>
    <t>Coetzala</t>
  </si>
  <si>
    <t>Kanasín</t>
  </si>
  <si>
    <t>El Salvador</t>
  </si>
  <si>
    <t>07042</t>
  </si>
  <si>
    <t>08042</t>
  </si>
  <si>
    <t>11042</t>
  </si>
  <si>
    <t>12042</t>
  </si>
  <si>
    <t>13042</t>
  </si>
  <si>
    <t>14042</t>
  </si>
  <si>
    <t>15042</t>
  </si>
  <si>
    <t>16042</t>
  </si>
  <si>
    <t>19042</t>
  </si>
  <si>
    <t>20042</t>
  </si>
  <si>
    <t>21042</t>
  </si>
  <si>
    <t>24042</t>
  </si>
  <si>
    <t>26042</t>
  </si>
  <si>
    <t>28042</t>
  </si>
  <si>
    <t>29042</t>
  </si>
  <si>
    <t>30042</t>
  </si>
  <si>
    <t>31042</t>
  </si>
  <si>
    <t>32042</t>
  </si>
  <si>
    <t>Ixhuatán</t>
  </si>
  <si>
    <t>Manuel Benavides</t>
  </si>
  <si>
    <t>Valle de Santiago</t>
  </si>
  <si>
    <t>Mártir de Cuilapan</t>
  </si>
  <si>
    <t>Molango de Escamilla</t>
  </si>
  <si>
    <t>Huejuquilla el Alto</t>
  </si>
  <si>
    <t>Ixtlahuaca</t>
  </si>
  <si>
    <t>Ixtlán</t>
  </si>
  <si>
    <t>Los Ramones</t>
  </si>
  <si>
    <t>Ixtlán de Juárez</t>
  </si>
  <si>
    <t>Cuayuca de Andrade</t>
  </si>
  <si>
    <t>Tanquián de Escobedo</t>
  </si>
  <si>
    <t>Navojoa</t>
  </si>
  <si>
    <t>Villagrán</t>
  </si>
  <si>
    <t>Xicohtzinco</t>
  </si>
  <si>
    <t>Colipa</t>
  </si>
  <si>
    <t>Kantunil</t>
  </si>
  <si>
    <t>Sombrerete</t>
  </si>
  <si>
    <t>07043</t>
  </si>
  <si>
    <t>08043</t>
  </si>
  <si>
    <t>11043</t>
  </si>
  <si>
    <t>12043</t>
  </si>
  <si>
    <t>13043</t>
  </si>
  <si>
    <t>14043</t>
  </si>
  <si>
    <t>15043</t>
  </si>
  <si>
    <t>16043</t>
  </si>
  <si>
    <t>19043</t>
  </si>
  <si>
    <t>20043</t>
  </si>
  <si>
    <t>21043</t>
  </si>
  <si>
    <t>24043</t>
  </si>
  <si>
    <t>26043</t>
  </si>
  <si>
    <t>28043</t>
  </si>
  <si>
    <t>29043</t>
  </si>
  <si>
    <t>30043</t>
  </si>
  <si>
    <t>31043</t>
  </si>
  <si>
    <t>32043</t>
  </si>
  <si>
    <t>Ixtacomitán</t>
  </si>
  <si>
    <t>Matachí</t>
  </si>
  <si>
    <t>Metlatónoc</t>
  </si>
  <si>
    <t>Nicolás Flores</t>
  </si>
  <si>
    <t>La Huerta</t>
  </si>
  <si>
    <t>Xalatlaco</t>
  </si>
  <si>
    <t>Jacona</t>
  </si>
  <si>
    <t>Rayones</t>
  </si>
  <si>
    <t>Juchitán de Zaragoza</t>
  </si>
  <si>
    <t>Cuetzalan del Progreso</t>
  </si>
  <si>
    <t>Tierra Nueva</t>
  </si>
  <si>
    <t>Nogales</t>
  </si>
  <si>
    <t>Xicoténcatl</t>
  </si>
  <si>
    <t>Yauhquemehcan</t>
  </si>
  <si>
    <t>Comapa</t>
  </si>
  <si>
    <t>Kaua</t>
  </si>
  <si>
    <t>Susticacán</t>
  </si>
  <si>
    <t>07044</t>
  </si>
  <si>
    <t>08044</t>
  </si>
  <si>
    <t>11044</t>
  </si>
  <si>
    <t>12044</t>
  </si>
  <si>
    <t>13044</t>
  </si>
  <si>
    <t>14044</t>
  </si>
  <si>
    <t>15044</t>
  </si>
  <si>
    <t>16044</t>
  </si>
  <si>
    <t>19044</t>
  </si>
  <si>
    <t>20044</t>
  </si>
  <si>
    <t>21044</t>
  </si>
  <si>
    <t>24044</t>
  </si>
  <si>
    <t>26044</t>
  </si>
  <si>
    <t>29044</t>
  </si>
  <si>
    <t>30044</t>
  </si>
  <si>
    <t>31044</t>
  </si>
  <si>
    <t>32044</t>
  </si>
  <si>
    <t>Ixtapa</t>
  </si>
  <si>
    <t>Mochitlán</t>
  </si>
  <si>
    <t>Nopala de Villagrán</t>
  </si>
  <si>
    <t>Ixtlahuacán de los Membrillos</t>
  </si>
  <si>
    <t>Jaltenco</t>
  </si>
  <si>
    <t>Sabinas Hidalgo</t>
  </si>
  <si>
    <t>Loma Bonita</t>
  </si>
  <si>
    <t>Cuyoaco</t>
  </si>
  <si>
    <t>Vanegas</t>
  </si>
  <si>
    <t>Ónavas</t>
  </si>
  <si>
    <t>Zacatelco</t>
  </si>
  <si>
    <t>Córdoba</t>
  </si>
  <si>
    <t>Kinchil</t>
  </si>
  <si>
    <t>07045</t>
  </si>
  <si>
    <t>08045</t>
  </si>
  <si>
    <t>11045</t>
  </si>
  <si>
    <t>12045</t>
  </si>
  <si>
    <t>13045</t>
  </si>
  <si>
    <t>14045</t>
  </si>
  <si>
    <t>15045</t>
  </si>
  <si>
    <t>16045</t>
  </si>
  <si>
    <t>19045</t>
  </si>
  <si>
    <t>20045</t>
  </si>
  <si>
    <t>21045</t>
  </si>
  <si>
    <t>24045</t>
  </si>
  <si>
    <t>26045</t>
  </si>
  <si>
    <t>29045</t>
  </si>
  <si>
    <t>30045</t>
  </si>
  <si>
    <t>31045</t>
  </si>
  <si>
    <t>32045</t>
  </si>
  <si>
    <t>Ixtapangajoya</t>
  </si>
  <si>
    <t>Meoqui</t>
  </si>
  <si>
    <t>Xichú</t>
  </si>
  <si>
    <t>Olinalá</t>
  </si>
  <si>
    <t>Omitlán de Juárez</t>
  </si>
  <si>
    <t>Ixtlahuacán del Río</t>
  </si>
  <si>
    <t>Jilotepec</t>
  </si>
  <si>
    <t>Jiquilpan</t>
  </si>
  <si>
    <t>Salinas Victoria</t>
  </si>
  <si>
    <t>Magdalena Apasco</t>
  </si>
  <si>
    <t>Chalchicomula de Sesma</t>
  </si>
  <si>
    <t>Venado</t>
  </si>
  <si>
    <t>Opodepe</t>
  </si>
  <si>
    <t>Cosamaloapan de Carpio</t>
  </si>
  <si>
    <t>Kopomá</t>
  </si>
  <si>
    <t>Tepechitlán</t>
  </si>
  <si>
    <t>07046</t>
  </si>
  <si>
    <t>08046</t>
  </si>
  <si>
    <t>11046</t>
  </si>
  <si>
    <t>12046</t>
  </si>
  <si>
    <t>13046</t>
  </si>
  <si>
    <t>14046</t>
  </si>
  <si>
    <t>15046</t>
  </si>
  <si>
    <t>16046</t>
  </si>
  <si>
    <t>19046</t>
  </si>
  <si>
    <t>20046</t>
  </si>
  <si>
    <t>21046</t>
  </si>
  <si>
    <t>24046</t>
  </si>
  <si>
    <t>26046</t>
  </si>
  <si>
    <t>29046</t>
  </si>
  <si>
    <t>30046</t>
  </si>
  <si>
    <t>31046</t>
  </si>
  <si>
    <t>32046</t>
  </si>
  <si>
    <t>Jiquipilas</t>
  </si>
  <si>
    <t>Yuriria</t>
  </si>
  <si>
    <t>Ometepec</t>
  </si>
  <si>
    <t>San Felipe Orizatlán</t>
  </si>
  <si>
    <t>Jalostotitlán</t>
  </si>
  <si>
    <t>Jilotzingo</t>
  </si>
  <si>
    <t>San Nicolás de los Garza</t>
  </si>
  <si>
    <t>Magdalena Jaltepec</t>
  </si>
  <si>
    <t>Chapulco</t>
  </si>
  <si>
    <t>Villa de Arriaga</t>
  </si>
  <si>
    <t>Oquitoa</t>
  </si>
  <si>
    <t>Cosautlán de Carvajal</t>
  </si>
  <si>
    <t>Mama</t>
  </si>
  <si>
    <t>Tepetongo</t>
  </si>
  <si>
    <t>07047</t>
  </si>
  <si>
    <t>08047</t>
  </si>
  <si>
    <t>12047</t>
  </si>
  <si>
    <t>13047</t>
  </si>
  <si>
    <t>14047</t>
  </si>
  <si>
    <t>15047</t>
  </si>
  <si>
    <t>16047</t>
  </si>
  <si>
    <t>19047</t>
  </si>
  <si>
    <t>20047</t>
  </si>
  <si>
    <t>21047</t>
  </si>
  <si>
    <t>24047</t>
  </si>
  <si>
    <t>26047</t>
  </si>
  <si>
    <t>29047</t>
  </si>
  <si>
    <t>30047</t>
  </si>
  <si>
    <t>31047</t>
  </si>
  <si>
    <t>32047</t>
  </si>
  <si>
    <t>Jitotol</t>
  </si>
  <si>
    <t>Moris</t>
  </si>
  <si>
    <t>Pedro Ascencio Alquisiras</t>
  </si>
  <si>
    <t>Pacula</t>
  </si>
  <si>
    <t>Jamay</t>
  </si>
  <si>
    <t>Jiquipilco</t>
  </si>
  <si>
    <t>Jungapeo</t>
  </si>
  <si>
    <t>Santa Magdalena Jicotlán</t>
  </si>
  <si>
    <t>Villa de Guadalupe</t>
  </si>
  <si>
    <t>Pitiquito</t>
  </si>
  <si>
    <t>Coscomatepec</t>
  </si>
  <si>
    <t>Maní</t>
  </si>
  <si>
    <t>Teúl de González Ortega</t>
  </si>
  <si>
    <t>07048</t>
  </si>
  <si>
    <t>08048</t>
  </si>
  <si>
    <t>12048</t>
  </si>
  <si>
    <t>13048</t>
  </si>
  <si>
    <t>14048</t>
  </si>
  <si>
    <t>15048</t>
  </si>
  <si>
    <t>16048</t>
  </si>
  <si>
    <t>19048</t>
  </si>
  <si>
    <t>20048</t>
  </si>
  <si>
    <t>21048</t>
  </si>
  <si>
    <t>24048</t>
  </si>
  <si>
    <t>26048</t>
  </si>
  <si>
    <t>29048</t>
  </si>
  <si>
    <t>30048</t>
  </si>
  <si>
    <t>31048</t>
  </si>
  <si>
    <t>32048</t>
  </si>
  <si>
    <t>Namiquipa</t>
  </si>
  <si>
    <t>Petatlán</t>
  </si>
  <si>
    <t>Pachuca de Soto</t>
  </si>
  <si>
    <t>Jocotitlán</t>
  </si>
  <si>
    <t>Magdalena Mixtepec</t>
  </si>
  <si>
    <t>Chiautzingo</t>
  </si>
  <si>
    <t>Villa de la Paz</t>
  </si>
  <si>
    <t>Puerto Peñasco</t>
  </si>
  <si>
    <t>La Magdalena Tlaltelulco</t>
  </si>
  <si>
    <t>Cosoleacaque</t>
  </si>
  <si>
    <t>Maxcanú</t>
  </si>
  <si>
    <t>Tlaltenango de Sánchez Román</t>
  </si>
  <si>
    <t>07049</t>
  </si>
  <si>
    <t>08049</t>
  </si>
  <si>
    <t>12049</t>
  </si>
  <si>
    <t>13049</t>
  </si>
  <si>
    <t>14049</t>
  </si>
  <si>
    <t>15049</t>
  </si>
  <si>
    <t>16049</t>
  </si>
  <si>
    <t>19049</t>
  </si>
  <si>
    <t>20049</t>
  </si>
  <si>
    <t>21049</t>
  </si>
  <si>
    <t>24049</t>
  </si>
  <si>
    <t>26049</t>
  </si>
  <si>
    <t>29049</t>
  </si>
  <si>
    <t>30049</t>
  </si>
  <si>
    <t>31049</t>
  </si>
  <si>
    <t>32049</t>
  </si>
  <si>
    <t>Larráinzar</t>
  </si>
  <si>
    <t>Nonoava</t>
  </si>
  <si>
    <t>Pilcaya</t>
  </si>
  <si>
    <t>Pisaflores</t>
  </si>
  <si>
    <t>Jilotlán de los Dolores</t>
  </si>
  <si>
    <t>Joquicingo</t>
  </si>
  <si>
    <t>Madero</t>
  </si>
  <si>
    <t>Santiago</t>
  </si>
  <si>
    <t>Magdalena Ocotlán</t>
  </si>
  <si>
    <t>Chiconcuautla</t>
  </si>
  <si>
    <t>Villa de Ramos</t>
  </si>
  <si>
    <t>Quiriego</t>
  </si>
  <si>
    <t>San Damián Texóloc</t>
  </si>
  <si>
    <t>Cotaxtla</t>
  </si>
  <si>
    <t>Mayapán</t>
  </si>
  <si>
    <t>Valparaíso</t>
  </si>
  <si>
    <t>07050</t>
  </si>
  <si>
    <t>08050</t>
  </si>
  <si>
    <t>12050</t>
  </si>
  <si>
    <t>13050</t>
  </si>
  <si>
    <t>14050</t>
  </si>
  <si>
    <t>15050</t>
  </si>
  <si>
    <t>16050</t>
  </si>
  <si>
    <t>19050</t>
  </si>
  <si>
    <t>20050</t>
  </si>
  <si>
    <t>21050</t>
  </si>
  <si>
    <t>24050</t>
  </si>
  <si>
    <t>26050</t>
  </si>
  <si>
    <t>29050</t>
  </si>
  <si>
    <t>30050</t>
  </si>
  <si>
    <t>31050</t>
  </si>
  <si>
    <t>32050</t>
  </si>
  <si>
    <t>La Libertad</t>
  </si>
  <si>
    <t>Nuevo Casas Grandes</t>
  </si>
  <si>
    <t>Pungarabato</t>
  </si>
  <si>
    <t>Progreso de Obregón</t>
  </si>
  <si>
    <t>Jocotepec</t>
  </si>
  <si>
    <t>Juchitepec</t>
  </si>
  <si>
    <t>Maravatío</t>
  </si>
  <si>
    <t>Vallecillo</t>
  </si>
  <si>
    <t>Magdalena Peñasco</t>
  </si>
  <si>
    <t>Chichiquila</t>
  </si>
  <si>
    <t>Villa de Reyes</t>
  </si>
  <si>
    <t>San Francisco Tetlanohcan</t>
  </si>
  <si>
    <t>Coxquihui</t>
  </si>
  <si>
    <t>Mérida</t>
  </si>
  <si>
    <t>Vetagrande</t>
  </si>
  <si>
    <t>07051</t>
  </si>
  <si>
    <t>08051</t>
  </si>
  <si>
    <t>12051</t>
  </si>
  <si>
    <t>13051</t>
  </si>
  <si>
    <t>14051</t>
  </si>
  <si>
    <t>15051</t>
  </si>
  <si>
    <t>16051</t>
  </si>
  <si>
    <t>19051</t>
  </si>
  <si>
    <t>20051</t>
  </si>
  <si>
    <t>21051</t>
  </si>
  <si>
    <t>24051</t>
  </si>
  <si>
    <t>26051</t>
  </si>
  <si>
    <t>29051</t>
  </si>
  <si>
    <t>30051</t>
  </si>
  <si>
    <t>31051</t>
  </si>
  <si>
    <t>32051</t>
  </si>
  <si>
    <t>Mapastepec</t>
  </si>
  <si>
    <t>Quechultenango</t>
  </si>
  <si>
    <t>Mineral de la Reforma</t>
  </si>
  <si>
    <t>Juanacatlán</t>
  </si>
  <si>
    <t>Lerma</t>
  </si>
  <si>
    <t>Marcos Castellanos</t>
  </si>
  <si>
    <t>Villaldama</t>
  </si>
  <si>
    <t>Magdalena Teitipac</t>
  </si>
  <si>
    <t>Chietla</t>
  </si>
  <si>
    <t>San Jerónimo Zacualpan</t>
  </si>
  <si>
    <t>Coyutla</t>
  </si>
  <si>
    <t>Mocochá</t>
  </si>
  <si>
    <t>Villa de Cos</t>
  </si>
  <si>
    <t>07052</t>
  </si>
  <si>
    <t>08052</t>
  </si>
  <si>
    <t>12052</t>
  </si>
  <si>
    <t>13052</t>
  </si>
  <si>
    <t>14052</t>
  </si>
  <si>
    <t>15052</t>
  </si>
  <si>
    <t>16052</t>
  </si>
  <si>
    <t>20052</t>
  </si>
  <si>
    <t>21052</t>
  </si>
  <si>
    <t>24052</t>
  </si>
  <si>
    <t>26052</t>
  </si>
  <si>
    <t>29052</t>
  </si>
  <si>
    <t>30052</t>
  </si>
  <si>
    <t>31052</t>
  </si>
  <si>
    <t>32052</t>
  </si>
  <si>
    <t>Las Margaritas</t>
  </si>
  <si>
    <t>Ojinaga</t>
  </si>
  <si>
    <t>San Luis Acatlán</t>
  </si>
  <si>
    <t>San Agustín Tlaxiaca</t>
  </si>
  <si>
    <t>Juchitlán</t>
  </si>
  <si>
    <t>Malinalco</t>
  </si>
  <si>
    <t>Magdalena Tequisistlán</t>
  </si>
  <si>
    <t>Chigmecatitlán</t>
  </si>
  <si>
    <t>Villa Juárez</t>
  </si>
  <si>
    <t>Sahuaripa</t>
  </si>
  <si>
    <t>San José Teacalco</t>
  </si>
  <si>
    <t>Cuichapa</t>
  </si>
  <si>
    <t>Motul</t>
  </si>
  <si>
    <t>Villa García</t>
  </si>
  <si>
    <t>07053</t>
  </si>
  <si>
    <t>08053</t>
  </si>
  <si>
    <t>12053</t>
  </si>
  <si>
    <t>13053</t>
  </si>
  <si>
    <t>14053</t>
  </si>
  <si>
    <t>15053</t>
  </si>
  <si>
    <t>16053</t>
  </si>
  <si>
    <t>20053</t>
  </si>
  <si>
    <t>21053</t>
  </si>
  <si>
    <t>24053</t>
  </si>
  <si>
    <t>26053</t>
  </si>
  <si>
    <t>29053</t>
  </si>
  <si>
    <t>30053</t>
  </si>
  <si>
    <t>31053</t>
  </si>
  <si>
    <t>32053</t>
  </si>
  <si>
    <t>Mazapa de Madero</t>
  </si>
  <si>
    <t>Praxedis G. Guerrero</t>
  </si>
  <si>
    <t>San Marcos</t>
  </si>
  <si>
    <t>San Bartolo Tutotepec</t>
  </si>
  <si>
    <t>Lagos de Moreno</t>
  </si>
  <si>
    <t>Morelia</t>
  </si>
  <si>
    <t>Magdalena Tlacotepec</t>
  </si>
  <si>
    <t>Chignahuapan</t>
  </si>
  <si>
    <t>Axtla de Terrazas</t>
  </si>
  <si>
    <t>San Felipe de Jesús</t>
  </si>
  <si>
    <t>San Juan Huactzinco</t>
  </si>
  <si>
    <t>Cuitláhuac</t>
  </si>
  <si>
    <t>Muna</t>
  </si>
  <si>
    <t>Villa González Ortega</t>
  </si>
  <si>
    <t>07054</t>
  </si>
  <si>
    <t>08054</t>
  </si>
  <si>
    <t>12054</t>
  </si>
  <si>
    <t>13054</t>
  </si>
  <si>
    <t>14054</t>
  </si>
  <si>
    <t>15054</t>
  </si>
  <si>
    <t>16054</t>
  </si>
  <si>
    <t>20054</t>
  </si>
  <si>
    <t>21054</t>
  </si>
  <si>
    <t>24054</t>
  </si>
  <si>
    <t>26054</t>
  </si>
  <si>
    <t>29054</t>
  </si>
  <si>
    <t>30054</t>
  </si>
  <si>
    <t>31054</t>
  </si>
  <si>
    <t>32054</t>
  </si>
  <si>
    <t>Riva Palacio</t>
  </si>
  <si>
    <t>San Miguel Totolapan</t>
  </si>
  <si>
    <t>San Salvador</t>
  </si>
  <si>
    <t>El Limón</t>
  </si>
  <si>
    <t>Magdalena Zahuatlán</t>
  </si>
  <si>
    <t>Chignautla</t>
  </si>
  <si>
    <t>Xilitla</t>
  </si>
  <si>
    <t>San Javier</t>
  </si>
  <si>
    <t>San Lorenzo Axocomanitla</t>
  </si>
  <si>
    <t>Chacaltianguis</t>
  </si>
  <si>
    <t>Muxupip</t>
  </si>
  <si>
    <t>07055</t>
  </si>
  <si>
    <t>08055</t>
  </si>
  <si>
    <t>12055</t>
  </si>
  <si>
    <t>13055</t>
  </si>
  <si>
    <t>14055</t>
  </si>
  <si>
    <t>15055</t>
  </si>
  <si>
    <t>16055</t>
  </si>
  <si>
    <t>20055</t>
  </si>
  <si>
    <t>21055</t>
  </si>
  <si>
    <t>24055</t>
  </si>
  <si>
    <t>26055</t>
  </si>
  <si>
    <t>29055</t>
  </si>
  <si>
    <t>30055</t>
  </si>
  <si>
    <t>31055</t>
  </si>
  <si>
    <t>32055</t>
  </si>
  <si>
    <t>Metapa</t>
  </si>
  <si>
    <t>Rosales</t>
  </si>
  <si>
    <t>Taxco de Alarcón</t>
  </si>
  <si>
    <t>Santiago de Anaya</t>
  </si>
  <si>
    <t>Mexicaltzingo</t>
  </si>
  <si>
    <t>Múgica</t>
  </si>
  <si>
    <t>Mariscala de Juárez</t>
  </si>
  <si>
    <t>Chila</t>
  </si>
  <si>
    <t>San Luis Río Colorado</t>
  </si>
  <si>
    <t>San Lucas Tecopilco</t>
  </si>
  <si>
    <t>Chalma</t>
  </si>
  <si>
    <t>Opichén</t>
  </si>
  <si>
    <t>Villanueva</t>
  </si>
  <si>
    <t>07056</t>
  </si>
  <si>
    <t>08056</t>
  </si>
  <si>
    <t>12056</t>
  </si>
  <si>
    <t>13056</t>
  </si>
  <si>
    <t>14056</t>
  </si>
  <si>
    <t>15056</t>
  </si>
  <si>
    <t>16056</t>
  </si>
  <si>
    <t>20056</t>
  </si>
  <si>
    <t>21056</t>
  </si>
  <si>
    <t>24056</t>
  </si>
  <si>
    <t>26056</t>
  </si>
  <si>
    <t>29056</t>
  </si>
  <si>
    <t>30056</t>
  </si>
  <si>
    <t>31056</t>
  </si>
  <si>
    <t>32056</t>
  </si>
  <si>
    <t>Mitontic</t>
  </si>
  <si>
    <t>Tecoanapa</t>
  </si>
  <si>
    <t>Santiago Tulantepec de Lugo Guerrero</t>
  </si>
  <si>
    <t>Nahuatzen</t>
  </si>
  <si>
    <t>Mártires de Tacubaya</t>
  </si>
  <si>
    <t>Chila de la Sal</t>
  </si>
  <si>
    <t>Villa de Arista</t>
  </si>
  <si>
    <t>San Miguel de Horcasitas</t>
  </si>
  <si>
    <t>Santa Ana Nopalucan</t>
  </si>
  <si>
    <t>Chiconamel</t>
  </si>
  <si>
    <t>Oxkutzcab</t>
  </si>
  <si>
    <t>07057</t>
  </si>
  <si>
    <t>08057</t>
  </si>
  <si>
    <t>12057</t>
  </si>
  <si>
    <t>13057</t>
  </si>
  <si>
    <t>14057</t>
  </si>
  <si>
    <t>15057</t>
  </si>
  <si>
    <t>16057</t>
  </si>
  <si>
    <t>20057</t>
  </si>
  <si>
    <t>21057</t>
  </si>
  <si>
    <t>24057</t>
  </si>
  <si>
    <t>26057</t>
  </si>
  <si>
    <t>29057</t>
  </si>
  <si>
    <t>30057</t>
  </si>
  <si>
    <t>31057</t>
  </si>
  <si>
    <t>32057</t>
  </si>
  <si>
    <t>Motozintla</t>
  </si>
  <si>
    <t>San Francisco de Borja</t>
  </si>
  <si>
    <t>Técpan de Galeana</t>
  </si>
  <si>
    <t>Singuilucan</t>
  </si>
  <si>
    <t>La Manzanilla de la Paz</t>
  </si>
  <si>
    <t>Naucalpan de Juárez</t>
  </si>
  <si>
    <t>Nocupétaro</t>
  </si>
  <si>
    <t>Matías Romero Avendaño</t>
  </si>
  <si>
    <t>Honey</t>
  </si>
  <si>
    <t>Matlapa</t>
  </si>
  <si>
    <t>San Pedro de la Cueva</t>
  </si>
  <si>
    <t>Santa Apolonia Teacalco</t>
  </si>
  <si>
    <t>Chiconquiaco</t>
  </si>
  <si>
    <t>Panabá</t>
  </si>
  <si>
    <t>Trancoso</t>
  </si>
  <si>
    <t>07058</t>
  </si>
  <si>
    <t>08058</t>
  </si>
  <si>
    <t>12058</t>
  </si>
  <si>
    <t>13058</t>
  </si>
  <si>
    <t>14058</t>
  </si>
  <si>
    <t>15058</t>
  </si>
  <si>
    <t>16058</t>
  </si>
  <si>
    <t>20058</t>
  </si>
  <si>
    <t>21058</t>
  </si>
  <si>
    <t>24058</t>
  </si>
  <si>
    <t>26058</t>
  </si>
  <si>
    <t>29058</t>
  </si>
  <si>
    <t>30058</t>
  </si>
  <si>
    <t>31058</t>
  </si>
  <si>
    <t>32058</t>
  </si>
  <si>
    <t>Nicolás Ruíz</t>
  </si>
  <si>
    <t>San Francisco de Conchos</t>
  </si>
  <si>
    <t>Teloloapan</t>
  </si>
  <si>
    <t>Tasquillo</t>
  </si>
  <si>
    <t>Mascota</t>
  </si>
  <si>
    <t>Nezahualcóyotl</t>
  </si>
  <si>
    <t>Nuevo Parangaricutiro</t>
  </si>
  <si>
    <t>Mazatlán Villa de Flores</t>
  </si>
  <si>
    <t>Chilchotla</t>
  </si>
  <si>
    <t>El Naranjo</t>
  </si>
  <si>
    <t>Santa Ana</t>
  </si>
  <si>
    <t>Santa Catarina Ayometla</t>
  </si>
  <si>
    <t>Chicontepec</t>
  </si>
  <si>
    <t>Peto</t>
  </si>
  <si>
    <t>Santa María de la Paz</t>
  </si>
  <si>
    <t>07059</t>
  </si>
  <si>
    <t>08059</t>
  </si>
  <si>
    <t>12059</t>
  </si>
  <si>
    <t>13059</t>
  </si>
  <si>
    <t>14059</t>
  </si>
  <si>
    <t>15059</t>
  </si>
  <si>
    <t>16059</t>
  </si>
  <si>
    <t>20059</t>
  </si>
  <si>
    <t>21059</t>
  </si>
  <si>
    <t>26059</t>
  </si>
  <si>
    <t>29059</t>
  </si>
  <si>
    <t>30059</t>
  </si>
  <si>
    <t>31059</t>
  </si>
  <si>
    <t>Ocosingo</t>
  </si>
  <si>
    <t>San Francisco del Oro</t>
  </si>
  <si>
    <t>Tepecoacuilco de Trujano</t>
  </si>
  <si>
    <t>Tecozautla</t>
  </si>
  <si>
    <t>Mazamitla</t>
  </si>
  <si>
    <t>Nextlalpan</t>
  </si>
  <si>
    <t>Nuevo Urecho</t>
  </si>
  <si>
    <t>Miahuatlán de Porfirio Díaz</t>
  </si>
  <si>
    <t>Chinantla</t>
  </si>
  <si>
    <t>Santa Cruz</t>
  </si>
  <si>
    <t>Santa Cruz Quilehtla</t>
  </si>
  <si>
    <t>Chinameca</t>
  </si>
  <si>
    <t>07060</t>
  </si>
  <si>
    <t>08060</t>
  </si>
  <si>
    <t>12060</t>
  </si>
  <si>
    <t>13060</t>
  </si>
  <si>
    <t>14060</t>
  </si>
  <si>
    <t>15060</t>
  </si>
  <si>
    <t>16060</t>
  </si>
  <si>
    <t>20060</t>
  </si>
  <si>
    <t>21060</t>
  </si>
  <si>
    <t>26060</t>
  </si>
  <si>
    <t>29060</t>
  </si>
  <si>
    <t>30060</t>
  </si>
  <si>
    <t>31060</t>
  </si>
  <si>
    <t>Ocotepec</t>
  </si>
  <si>
    <t>Santa Bárbara</t>
  </si>
  <si>
    <t>Tetipac</t>
  </si>
  <si>
    <t>Tenango de Doria</t>
  </si>
  <si>
    <t>Mexticacán</t>
  </si>
  <si>
    <t>Nicolás Romero</t>
  </si>
  <si>
    <t>Numarán</t>
  </si>
  <si>
    <t>Mixistlán de la Reforma</t>
  </si>
  <si>
    <t>Domingo Arenas</t>
  </si>
  <si>
    <t>Sáric</t>
  </si>
  <si>
    <t>Santa Isabel Xiloxoxtla</t>
  </si>
  <si>
    <t>Chinampa de Gorostiza</t>
  </si>
  <si>
    <t>07061</t>
  </si>
  <si>
    <t>08061</t>
  </si>
  <si>
    <t>12061</t>
  </si>
  <si>
    <t>13061</t>
  </si>
  <si>
    <t>14061</t>
  </si>
  <si>
    <t>15061</t>
  </si>
  <si>
    <t>16061</t>
  </si>
  <si>
    <t>20061</t>
  </si>
  <si>
    <t>21061</t>
  </si>
  <si>
    <t>26061</t>
  </si>
  <si>
    <t>30061</t>
  </si>
  <si>
    <t>31061</t>
  </si>
  <si>
    <t>Ocozocoautla de Espinosa</t>
  </si>
  <si>
    <t>Satevó</t>
  </si>
  <si>
    <t>Tixtla de Guerrero</t>
  </si>
  <si>
    <t>Tepeapulco</t>
  </si>
  <si>
    <t>Mezquitic</t>
  </si>
  <si>
    <t>Nopaltepec</t>
  </si>
  <si>
    <t>Monjas</t>
  </si>
  <si>
    <t>Soyopa</t>
  </si>
  <si>
    <t>Las Choapas</t>
  </si>
  <si>
    <t>Río Lagartos</t>
  </si>
  <si>
    <t>07062</t>
  </si>
  <si>
    <t>08062</t>
  </si>
  <si>
    <t>12062</t>
  </si>
  <si>
    <t>13062</t>
  </si>
  <si>
    <t>14062</t>
  </si>
  <si>
    <t>15062</t>
  </si>
  <si>
    <t>16062</t>
  </si>
  <si>
    <t>20062</t>
  </si>
  <si>
    <t>21062</t>
  </si>
  <si>
    <t>26062</t>
  </si>
  <si>
    <t>30062</t>
  </si>
  <si>
    <t>31062</t>
  </si>
  <si>
    <t>Ostuacán</t>
  </si>
  <si>
    <t>Saucillo</t>
  </si>
  <si>
    <t>Tlacoachistlahuaca</t>
  </si>
  <si>
    <t>Tepehuacán de Guerrero</t>
  </si>
  <si>
    <t>Mixtlán</t>
  </si>
  <si>
    <t>Ocoyoacac</t>
  </si>
  <si>
    <t>Pajacuarán</t>
  </si>
  <si>
    <t>Natividad</t>
  </si>
  <si>
    <t>Epatlán</t>
  </si>
  <si>
    <t>Suaqui Grande</t>
  </si>
  <si>
    <t>Chocamán</t>
  </si>
  <si>
    <t>Sacalum</t>
  </si>
  <si>
    <t>07063</t>
  </si>
  <si>
    <t>08063</t>
  </si>
  <si>
    <t>12063</t>
  </si>
  <si>
    <t>13063</t>
  </si>
  <si>
    <t>14063</t>
  </si>
  <si>
    <t>15063</t>
  </si>
  <si>
    <t>16063</t>
  </si>
  <si>
    <t>20063</t>
  </si>
  <si>
    <t>21063</t>
  </si>
  <si>
    <t>26063</t>
  </si>
  <si>
    <t>30063</t>
  </si>
  <si>
    <t>31063</t>
  </si>
  <si>
    <t>Osumacinta</t>
  </si>
  <si>
    <t>Temósachic</t>
  </si>
  <si>
    <t>Tlacoapa</t>
  </si>
  <si>
    <t>Tepeji del Río de Ocampo</t>
  </si>
  <si>
    <t>Ocotlán</t>
  </si>
  <si>
    <t>Ocuilan</t>
  </si>
  <si>
    <t>Panindícuaro</t>
  </si>
  <si>
    <t>Nazareno Etla</t>
  </si>
  <si>
    <t>Esperanza</t>
  </si>
  <si>
    <t>Tepache</t>
  </si>
  <si>
    <t>Chontla</t>
  </si>
  <si>
    <t>Samahil</t>
  </si>
  <si>
    <t>07064</t>
  </si>
  <si>
    <t>08064</t>
  </si>
  <si>
    <t>12064</t>
  </si>
  <si>
    <t>13064</t>
  </si>
  <si>
    <t>14064</t>
  </si>
  <si>
    <t>15064</t>
  </si>
  <si>
    <t>16064</t>
  </si>
  <si>
    <t>20064</t>
  </si>
  <si>
    <t>21064</t>
  </si>
  <si>
    <t>26064</t>
  </si>
  <si>
    <t>30064</t>
  </si>
  <si>
    <t>31064</t>
  </si>
  <si>
    <t>Oxchuc</t>
  </si>
  <si>
    <t>El Tule</t>
  </si>
  <si>
    <t>Tlalchapa</t>
  </si>
  <si>
    <t>Tepetitlán</t>
  </si>
  <si>
    <t>Ojuelos de Jalisco</t>
  </si>
  <si>
    <t>Parácuaro</t>
  </si>
  <si>
    <t>Nejapa de Madero</t>
  </si>
  <si>
    <t>Francisco Z. Mena</t>
  </si>
  <si>
    <t>Trincheras</t>
  </si>
  <si>
    <t>Chumatlán</t>
  </si>
  <si>
    <t>Sanahcat</t>
  </si>
  <si>
    <t>07065</t>
  </si>
  <si>
    <t>08065</t>
  </si>
  <si>
    <t>12065</t>
  </si>
  <si>
    <t>13065</t>
  </si>
  <si>
    <t>14065</t>
  </si>
  <si>
    <t>15065</t>
  </si>
  <si>
    <t>16065</t>
  </si>
  <si>
    <t>20065</t>
  </si>
  <si>
    <t>21065</t>
  </si>
  <si>
    <t>26065</t>
  </si>
  <si>
    <t>30065</t>
  </si>
  <si>
    <t>31065</t>
  </si>
  <si>
    <t>Palenque</t>
  </si>
  <si>
    <t>Urique</t>
  </si>
  <si>
    <t>Tlalixtaquilla de Maldonado</t>
  </si>
  <si>
    <t>Tetepango</t>
  </si>
  <si>
    <t>Pihuamo</t>
  </si>
  <si>
    <t>Otumba</t>
  </si>
  <si>
    <t>Paracho</t>
  </si>
  <si>
    <t>Ixpantepec Nieves</t>
  </si>
  <si>
    <t>General Felipe Ángeles</t>
  </si>
  <si>
    <t>Tubutama</t>
  </si>
  <si>
    <t>07066</t>
  </si>
  <si>
    <t>08066</t>
  </si>
  <si>
    <t>12066</t>
  </si>
  <si>
    <t>13066</t>
  </si>
  <si>
    <t>14066</t>
  </si>
  <si>
    <t>15066</t>
  </si>
  <si>
    <t>16066</t>
  </si>
  <si>
    <t>20066</t>
  </si>
  <si>
    <t>21066</t>
  </si>
  <si>
    <t>26066</t>
  </si>
  <si>
    <t>30066</t>
  </si>
  <si>
    <t>31066</t>
  </si>
  <si>
    <t>Pantelhó</t>
  </si>
  <si>
    <t>Uruachi</t>
  </si>
  <si>
    <t>Tlapa de Comonfort</t>
  </si>
  <si>
    <t>Villa de Tezontepec</t>
  </si>
  <si>
    <t>Poncitlán</t>
  </si>
  <si>
    <t>Otzoloapan</t>
  </si>
  <si>
    <t>Pátzcuaro</t>
  </si>
  <si>
    <t>Santiago Niltepec</t>
  </si>
  <si>
    <t>Ures</t>
  </si>
  <si>
    <t>Espinal</t>
  </si>
  <si>
    <t>Santa Elena</t>
  </si>
  <si>
    <t>07067</t>
  </si>
  <si>
    <t>08067</t>
  </si>
  <si>
    <t>12067</t>
  </si>
  <si>
    <t>13067</t>
  </si>
  <si>
    <t>14067</t>
  </si>
  <si>
    <t>15067</t>
  </si>
  <si>
    <t>16067</t>
  </si>
  <si>
    <t>20067</t>
  </si>
  <si>
    <t>21067</t>
  </si>
  <si>
    <t>26067</t>
  </si>
  <si>
    <t>30067</t>
  </si>
  <si>
    <t>31067</t>
  </si>
  <si>
    <t>Pantepec</t>
  </si>
  <si>
    <t>Valle de Zaragoza</t>
  </si>
  <si>
    <t>Tlapehuala</t>
  </si>
  <si>
    <t>Tezontepec de Aldama</t>
  </si>
  <si>
    <t>Puerto Vallarta</t>
  </si>
  <si>
    <t>Otzolotepec</t>
  </si>
  <si>
    <t>Penjamillo</t>
  </si>
  <si>
    <t>Oaxaca de Juárez</t>
  </si>
  <si>
    <t>Filomeno Mata</t>
  </si>
  <si>
    <t>Seyé</t>
  </si>
  <si>
    <t>07068</t>
  </si>
  <si>
    <t>08099</t>
  </si>
  <si>
    <t>12068</t>
  </si>
  <si>
    <t>13068</t>
  </si>
  <si>
    <t>14068</t>
  </si>
  <si>
    <t>15068</t>
  </si>
  <si>
    <t>16068</t>
  </si>
  <si>
    <t>20068</t>
  </si>
  <si>
    <t>21068</t>
  </si>
  <si>
    <t>26068</t>
  </si>
  <si>
    <t>30068</t>
  </si>
  <si>
    <t>31068</t>
  </si>
  <si>
    <t>Pichucalco</t>
  </si>
  <si>
    <t>La Unión de Isidoro Montes de Oca</t>
  </si>
  <si>
    <t>Tianguistengo</t>
  </si>
  <si>
    <t>Villa Purificación</t>
  </si>
  <si>
    <t>Ozumba</t>
  </si>
  <si>
    <t>Peribán</t>
  </si>
  <si>
    <t>Ocotlán de Morelos</t>
  </si>
  <si>
    <t>Hermenegildo Galeana</t>
  </si>
  <si>
    <t>Villa Pesqueira</t>
  </si>
  <si>
    <t>Fortín</t>
  </si>
  <si>
    <t>Sinanché</t>
  </si>
  <si>
    <t>07069</t>
  </si>
  <si>
    <t>12069</t>
  </si>
  <si>
    <t>13069</t>
  </si>
  <si>
    <t>14069</t>
  </si>
  <si>
    <t>15069</t>
  </si>
  <si>
    <t>16069</t>
  </si>
  <si>
    <t>20069</t>
  </si>
  <si>
    <t>21069</t>
  </si>
  <si>
    <t>26069</t>
  </si>
  <si>
    <t>30069</t>
  </si>
  <si>
    <t>31069</t>
  </si>
  <si>
    <t>Pijijiapan</t>
  </si>
  <si>
    <t>Xalpatláhuac</t>
  </si>
  <si>
    <t>Tizayuca</t>
  </si>
  <si>
    <t>Quitupan</t>
  </si>
  <si>
    <t>Papalotla</t>
  </si>
  <si>
    <t>La Piedad</t>
  </si>
  <si>
    <t>La Pe</t>
  </si>
  <si>
    <t>Huaquechula</t>
  </si>
  <si>
    <t>Yécora</t>
  </si>
  <si>
    <t>Gutiérrez Zamora</t>
  </si>
  <si>
    <t>Sotuta</t>
  </si>
  <si>
    <t>07070</t>
  </si>
  <si>
    <t>12070</t>
  </si>
  <si>
    <t>13070</t>
  </si>
  <si>
    <t>14070</t>
  </si>
  <si>
    <t>15070</t>
  </si>
  <si>
    <t>16070</t>
  </si>
  <si>
    <t>20070</t>
  </si>
  <si>
    <t>21070</t>
  </si>
  <si>
    <t>26070</t>
  </si>
  <si>
    <t>30070</t>
  </si>
  <si>
    <t>31070</t>
  </si>
  <si>
    <t>El Porvenir</t>
  </si>
  <si>
    <t>Xochihuehuetlán</t>
  </si>
  <si>
    <t>Tlahuelilpan</t>
  </si>
  <si>
    <t>El Salto</t>
  </si>
  <si>
    <t>Purépero</t>
  </si>
  <si>
    <t>Pinotepa de Don Luis</t>
  </si>
  <si>
    <t>Huatlatlauca</t>
  </si>
  <si>
    <t>General Plutarco Elías Calles</t>
  </si>
  <si>
    <t>Hidalgotitlán</t>
  </si>
  <si>
    <t>Sucilá</t>
  </si>
  <si>
    <t>07071</t>
  </si>
  <si>
    <t>12071</t>
  </si>
  <si>
    <t>13071</t>
  </si>
  <si>
    <t>14071</t>
  </si>
  <si>
    <t>15071</t>
  </si>
  <si>
    <t>16071</t>
  </si>
  <si>
    <t>20071</t>
  </si>
  <si>
    <t>21071</t>
  </si>
  <si>
    <t>26071</t>
  </si>
  <si>
    <t>30071</t>
  </si>
  <si>
    <t>31071</t>
  </si>
  <si>
    <t>Villa Comaltitlán</t>
  </si>
  <si>
    <t>Xochistlahuaca</t>
  </si>
  <si>
    <t>Tlahuiltepa</t>
  </si>
  <si>
    <t>San Cristóbal de la Barranca</t>
  </si>
  <si>
    <t>Polotitlán</t>
  </si>
  <si>
    <t>Puruándiro</t>
  </si>
  <si>
    <t>Pluma Hidalgo</t>
  </si>
  <si>
    <t>Huauchinango</t>
  </si>
  <si>
    <t>Huatusco</t>
  </si>
  <si>
    <t>Sudzal</t>
  </si>
  <si>
    <t>07072</t>
  </si>
  <si>
    <t>12072</t>
  </si>
  <si>
    <t>13072</t>
  </si>
  <si>
    <t>14072</t>
  </si>
  <si>
    <t>15072</t>
  </si>
  <si>
    <t>16072</t>
  </si>
  <si>
    <t>20072</t>
  </si>
  <si>
    <t>21072</t>
  </si>
  <si>
    <t>26072</t>
  </si>
  <si>
    <t>30072</t>
  </si>
  <si>
    <t>31072</t>
  </si>
  <si>
    <t>Pueblo Nuevo Solistahuacán</t>
  </si>
  <si>
    <t>Zapotitlán Tablas</t>
  </si>
  <si>
    <t>Tlanalapa</t>
  </si>
  <si>
    <t>San Diego de Alejandría</t>
  </si>
  <si>
    <t>Queréndaro</t>
  </si>
  <si>
    <t>San José del Progreso</t>
  </si>
  <si>
    <t>San Ignacio Río Muerto</t>
  </si>
  <si>
    <t>Huayacocotla</t>
  </si>
  <si>
    <t>Suma</t>
  </si>
  <si>
    <t>07073</t>
  </si>
  <si>
    <t>12073</t>
  </si>
  <si>
    <t>13073</t>
  </si>
  <si>
    <t>14073</t>
  </si>
  <si>
    <t>15073</t>
  </si>
  <si>
    <t>16073</t>
  </si>
  <si>
    <t>20073</t>
  </si>
  <si>
    <t>21073</t>
  </si>
  <si>
    <t>30073</t>
  </si>
  <si>
    <t>31073</t>
  </si>
  <si>
    <t>Zirándaro</t>
  </si>
  <si>
    <t>Tlanchinol</t>
  </si>
  <si>
    <t>San Juan de los Lagos</t>
  </si>
  <si>
    <t>San Antonio la Isla</t>
  </si>
  <si>
    <t>Quiroga</t>
  </si>
  <si>
    <t>Putla Villa de Guerrero</t>
  </si>
  <si>
    <t>Huehuetlán el Chico</t>
  </si>
  <si>
    <t>Hueyapan de Ocampo</t>
  </si>
  <si>
    <t>Tahdziú</t>
  </si>
  <si>
    <t>07074</t>
  </si>
  <si>
    <t>12074</t>
  </si>
  <si>
    <t>13074</t>
  </si>
  <si>
    <t>14074</t>
  </si>
  <si>
    <t>15074</t>
  </si>
  <si>
    <t>16074</t>
  </si>
  <si>
    <t>20074</t>
  </si>
  <si>
    <t>21074</t>
  </si>
  <si>
    <t>30074</t>
  </si>
  <si>
    <t>31074</t>
  </si>
  <si>
    <t>Reforma</t>
  </si>
  <si>
    <t>Zitlala</t>
  </si>
  <si>
    <t>Tlaxcoapan</t>
  </si>
  <si>
    <t>San Julián</t>
  </si>
  <si>
    <t>San Felipe del Progreso</t>
  </si>
  <si>
    <t>Cojumatlán de Régules</t>
  </si>
  <si>
    <t>Santa Catarina Quioquitani</t>
  </si>
  <si>
    <t>Huejotzingo</t>
  </si>
  <si>
    <t>Huiloapan de Cuauhtémoc</t>
  </si>
  <si>
    <t>Tahmek</t>
  </si>
  <si>
    <t>07075</t>
  </si>
  <si>
    <t>12075</t>
  </si>
  <si>
    <t>13075</t>
  </si>
  <si>
    <t>14075</t>
  </si>
  <si>
    <t>15075</t>
  </si>
  <si>
    <t>16075</t>
  </si>
  <si>
    <t>20075</t>
  </si>
  <si>
    <t>21075</t>
  </si>
  <si>
    <t>30075</t>
  </si>
  <si>
    <t>31075</t>
  </si>
  <si>
    <t>Las Rosas</t>
  </si>
  <si>
    <t>Eduardo Neri</t>
  </si>
  <si>
    <t>Tolcayuca</t>
  </si>
  <si>
    <t>San Martín de las Pirámides</t>
  </si>
  <si>
    <t>Los Reyes</t>
  </si>
  <si>
    <t>Reforma de Pineda</t>
  </si>
  <si>
    <t>Ignacio de la Llave</t>
  </si>
  <si>
    <t>Teabo</t>
  </si>
  <si>
    <t>07076</t>
  </si>
  <si>
    <t>12076</t>
  </si>
  <si>
    <t>13076</t>
  </si>
  <si>
    <t>14076</t>
  </si>
  <si>
    <t>15076</t>
  </si>
  <si>
    <t>16076</t>
  </si>
  <si>
    <t>20076</t>
  </si>
  <si>
    <t>21076</t>
  </si>
  <si>
    <t>30076</t>
  </si>
  <si>
    <t>31076</t>
  </si>
  <si>
    <t>Sabanilla</t>
  </si>
  <si>
    <t>Acatepec</t>
  </si>
  <si>
    <t>Tula de Allende</t>
  </si>
  <si>
    <t>San Martín de Bolaños</t>
  </si>
  <si>
    <t>San Mateo Atenco</t>
  </si>
  <si>
    <t>Sahuayo</t>
  </si>
  <si>
    <t>La Reforma</t>
  </si>
  <si>
    <t>Hueytamalco</t>
  </si>
  <si>
    <t>Ilamatlán</t>
  </si>
  <si>
    <t>Tecoh</t>
  </si>
  <si>
    <t>07077</t>
  </si>
  <si>
    <t>12077</t>
  </si>
  <si>
    <t>13077</t>
  </si>
  <si>
    <t>14077</t>
  </si>
  <si>
    <t>15077</t>
  </si>
  <si>
    <t>16077</t>
  </si>
  <si>
    <t>20077</t>
  </si>
  <si>
    <t>21077</t>
  </si>
  <si>
    <t>30077</t>
  </si>
  <si>
    <t>31077</t>
  </si>
  <si>
    <t>Salto de Agua</t>
  </si>
  <si>
    <t>Marquelia</t>
  </si>
  <si>
    <t>Tulancingo de Bravo</t>
  </si>
  <si>
    <t>San Martín Hidalgo</t>
  </si>
  <si>
    <t>San Simón de Guerrero</t>
  </si>
  <si>
    <t>San Lucas</t>
  </si>
  <si>
    <t>Reyes Etla</t>
  </si>
  <si>
    <t>Hueytlalpan</t>
  </si>
  <si>
    <t>Isla</t>
  </si>
  <si>
    <t>Tekal de Venegas</t>
  </si>
  <si>
    <t>07078</t>
  </si>
  <si>
    <t>12078</t>
  </si>
  <si>
    <t>13078</t>
  </si>
  <si>
    <t>14078</t>
  </si>
  <si>
    <t>15078</t>
  </si>
  <si>
    <t>16078</t>
  </si>
  <si>
    <t>20078</t>
  </si>
  <si>
    <t>21078</t>
  </si>
  <si>
    <t>30078</t>
  </si>
  <si>
    <t>31078</t>
  </si>
  <si>
    <t>San Cristóbal de las Casas</t>
  </si>
  <si>
    <t>Cochoapa el Grande</t>
  </si>
  <si>
    <t>Xochiatipan</t>
  </si>
  <si>
    <t>San Miguel el Alto</t>
  </si>
  <si>
    <t>Santo Tomás</t>
  </si>
  <si>
    <t>Santa Ana Maya</t>
  </si>
  <si>
    <t>Rojas de Cuauhtémoc</t>
  </si>
  <si>
    <t>Huitzilan de Serdán</t>
  </si>
  <si>
    <t>Ixcatepec</t>
  </si>
  <si>
    <t>Tekantó</t>
  </si>
  <si>
    <t>07079</t>
  </si>
  <si>
    <t>12079</t>
  </si>
  <si>
    <t>13079</t>
  </si>
  <si>
    <t>14079</t>
  </si>
  <si>
    <t>15079</t>
  </si>
  <si>
    <t>16079</t>
  </si>
  <si>
    <t>20079</t>
  </si>
  <si>
    <t>21079</t>
  </si>
  <si>
    <t>30079</t>
  </si>
  <si>
    <t>31079</t>
  </si>
  <si>
    <t>José Joaquín de Herrera</t>
  </si>
  <si>
    <t>Xochicoatlán</t>
  </si>
  <si>
    <t>Soyaniquilpan de Juárez</t>
  </si>
  <si>
    <t>Salvador Escalante</t>
  </si>
  <si>
    <t>Salina Cruz</t>
  </si>
  <si>
    <t>Huitziltepec</t>
  </si>
  <si>
    <t>Ixhuacán de los Reyes</t>
  </si>
  <si>
    <t>Tekax</t>
  </si>
  <si>
    <t>07080</t>
  </si>
  <si>
    <t>12080</t>
  </si>
  <si>
    <t>13080</t>
  </si>
  <si>
    <t>14080</t>
  </si>
  <si>
    <t>15080</t>
  </si>
  <si>
    <t>16080</t>
  </si>
  <si>
    <t>20080</t>
  </si>
  <si>
    <t>21080</t>
  </si>
  <si>
    <t>30080</t>
  </si>
  <si>
    <t>31080</t>
  </si>
  <si>
    <t>Siltepec</t>
  </si>
  <si>
    <t>Juchitán</t>
  </si>
  <si>
    <t>Yahualica</t>
  </si>
  <si>
    <t>San Sebastián del Oeste</t>
  </si>
  <si>
    <t>Sultepec</t>
  </si>
  <si>
    <t>Senguio</t>
  </si>
  <si>
    <t>San Agustín Amatengo</t>
  </si>
  <si>
    <t>Atlequizayan</t>
  </si>
  <si>
    <t>Ixhuatlán del Café</t>
  </si>
  <si>
    <t>Tekit</t>
  </si>
  <si>
    <t>07081</t>
  </si>
  <si>
    <t>12081</t>
  </si>
  <si>
    <t>13081</t>
  </si>
  <si>
    <t>14081</t>
  </si>
  <si>
    <t>15081</t>
  </si>
  <si>
    <t>16081</t>
  </si>
  <si>
    <t>20081</t>
  </si>
  <si>
    <t>21081</t>
  </si>
  <si>
    <t>30081</t>
  </si>
  <si>
    <t>31081</t>
  </si>
  <si>
    <t>Simojovel</t>
  </si>
  <si>
    <t>Iliatenco</t>
  </si>
  <si>
    <t>Zacualtipán de Ángeles</t>
  </si>
  <si>
    <t>Santa María de los Ángeles</t>
  </si>
  <si>
    <t>Tecámac</t>
  </si>
  <si>
    <t>Susupuato</t>
  </si>
  <si>
    <t>San Agustín Atenango</t>
  </si>
  <si>
    <t>Ixcamilpa de Guerrero</t>
  </si>
  <si>
    <t>Ixhuatlancillo</t>
  </si>
  <si>
    <t>Tekom</t>
  </si>
  <si>
    <t>07082</t>
  </si>
  <si>
    <t>12082</t>
  </si>
  <si>
    <t>13082</t>
  </si>
  <si>
    <t>14082</t>
  </si>
  <si>
    <t>15082</t>
  </si>
  <si>
    <t>16082</t>
  </si>
  <si>
    <t>20082</t>
  </si>
  <si>
    <t>21082</t>
  </si>
  <si>
    <t>30082</t>
  </si>
  <si>
    <t>31082</t>
  </si>
  <si>
    <t>Sitalá</t>
  </si>
  <si>
    <t>Las Vigas</t>
  </si>
  <si>
    <t>Zapotlán de Juárez</t>
  </si>
  <si>
    <t>Sayula</t>
  </si>
  <si>
    <t>Tejupilco</t>
  </si>
  <si>
    <t>Tacámbaro</t>
  </si>
  <si>
    <t>San Agustín Chayuco</t>
  </si>
  <si>
    <t>Ixcaquixtla</t>
  </si>
  <si>
    <t>Ixhuatlán del Sureste</t>
  </si>
  <si>
    <t>Telchac Pueblo</t>
  </si>
  <si>
    <t>07083</t>
  </si>
  <si>
    <t>12083</t>
  </si>
  <si>
    <t>13083</t>
  </si>
  <si>
    <t>14083</t>
  </si>
  <si>
    <t>15083</t>
  </si>
  <si>
    <t>16083</t>
  </si>
  <si>
    <t>20083</t>
  </si>
  <si>
    <t>21083</t>
  </si>
  <si>
    <t>30083</t>
  </si>
  <si>
    <t>31083</t>
  </si>
  <si>
    <t>Socoltenango</t>
  </si>
  <si>
    <t>Ñuu Savi</t>
  </si>
  <si>
    <t>Zempoala</t>
  </si>
  <si>
    <t>Tala</t>
  </si>
  <si>
    <t>Temamatla</t>
  </si>
  <si>
    <t>Tancítaro</t>
  </si>
  <si>
    <t>San Agustín de las Juntas</t>
  </si>
  <si>
    <t>Ixtacamaxtitlán</t>
  </si>
  <si>
    <t>Ixhuatlán de Madero</t>
  </si>
  <si>
    <t>Telchac Puerto</t>
  </si>
  <si>
    <t>07084</t>
  </si>
  <si>
    <t>12084</t>
  </si>
  <si>
    <t>13084</t>
  </si>
  <si>
    <t>14084</t>
  </si>
  <si>
    <t>15084</t>
  </si>
  <si>
    <t>16084</t>
  </si>
  <si>
    <t>20084</t>
  </si>
  <si>
    <t>21084</t>
  </si>
  <si>
    <t>30084</t>
  </si>
  <si>
    <t>31084</t>
  </si>
  <si>
    <t>Solosuchiapa</t>
  </si>
  <si>
    <t>Santa Cruz del Rincón</t>
  </si>
  <si>
    <t>Zimapán</t>
  </si>
  <si>
    <t>Talpa de Allende</t>
  </si>
  <si>
    <t>Temascalapa</t>
  </si>
  <si>
    <t>Tangamandapio</t>
  </si>
  <si>
    <t>San Agustín Etla</t>
  </si>
  <si>
    <t>Ixtepec</t>
  </si>
  <si>
    <t>Ixmatlahuacan</t>
  </si>
  <si>
    <t>Temax</t>
  </si>
  <si>
    <t>07085</t>
  </si>
  <si>
    <t>12085</t>
  </si>
  <si>
    <t>14085</t>
  </si>
  <si>
    <t>15085</t>
  </si>
  <si>
    <t>16085</t>
  </si>
  <si>
    <t>20085</t>
  </si>
  <si>
    <t>21085</t>
  </si>
  <si>
    <t>30085</t>
  </si>
  <si>
    <t>31085</t>
  </si>
  <si>
    <t>Soyaló</t>
  </si>
  <si>
    <t>Tamazula de Gordiano</t>
  </si>
  <si>
    <t>Temascalcingo</t>
  </si>
  <si>
    <t>Tangancícuaro</t>
  </si>
  <si>
    <t>San Agustín Loxicha</t>
  </si>
  <si>
    <t>Izúcar de Matamoros</t>
  </si>
  <si>
    <t>Ixtaczoquitlán</t>
  </si>
  <si>
    <t>Temozón</t>
  </si>
  <si>
    <t>07086</t>
  </si>
  <si>
    <t>14086</t>
  </si>
  <si>
    <t>15086</t>
  </si>
  <si>
    <t>16086</t>
  </si>
  <si>
    <t>20086</t>
  </si>
  <si>
    <t>21086</t>
  </si>
  <si>
    <t>30086</t>
  </si>
  <si>
    <t>31086</t>
  </si>
  <si>
    <t>Suchiapa</t>
  </si>
  <si>
    <t>Tapalpa</t>
  </si>
  <si>
    <t>Temascaltepec</t>
  </si>
  <si>
    <t>Tanhuato</t>
  </si>
  <si>
    <t>San Agustín Tlacotepec</t>
  </si>
  <si>
    <t>Jalpan</t>
  </si>
  <si>
    <t>Jalacingo</t>
  </si>
  <si>
    <t>Tepakán</t>
  </si>
  <si>
    <t>07087</t>
  </si>
  <si>
    <t>14087</t>
  </si>
  <si>
    <t>15087</t>
  </si>
  <si>
    <t>16087</t>
  </si>
  <si>
    <t>20087</t>
  </si>
  <si>
    <t>21087</t>
  </si>
  <si>
    <t>30087</t>
  </si>
  <si>
    <t>31087</t>
  </si>
  <si>
    <t>Suchiate</t>
  </si>
  <si>
    <t>Tecalitlán</t>
  </si>
  <si>
    <t>Temoaya</t>
  </si>
  <si>
    <t>Taretan</t>
  </si>
  <si>
    <t>San Agustín Yatareni</t>
  </si>
  <si>
    <t>Jolalpan</t>
  </si>
  <si>
    <t>Xalapa</t>
  </si>
  <si>
    <t>Tetiz</t>
  </si>
  <si>
    <t>07088</t>
  </si>
  <si>
    <t>14088</t>
  </si>
  <si>
    <t>15088</t>
  </si>
  <si>
    <t>16088</t>
  </si>
  <si>
    <t>20088</t>
  </si>
  <si>
    <t>21088</t>
  </si>
  <si>
    <t>30088</t>
  </si>
  <si>
    <t>31088</t>
  </si>
  <si>
    <t>Sunuapa</t>
  </si>
  <si>
    <t>Tecolotlán</t>
  </si>
  <si>
    <t>Tarímbaro</t>
  </si>
  <si>
    <t>San Andrés Cabecera Nueva</t>
  </si>
  <si>
    <t>Jonotla</t>
  </si>
  <si>
    <t>Jalcomulco</t>
  </si>
  <si>
    <t>Teya</t>
  </si>
  <si>
    <t>07089</t>
  </si>
  <si>
    <t>14089</t>
  </si>
  <si>
    <t>15089</t>
  </si>
  <si>
    <t>16089</t>
  </si>
  <si>
    <t>20089</t>
  </si>
  <si>
    <t>21089</t>
  </si>
  <si>
    <t>30089</t>
  </si>
  <si>
    <t>31089</t>
  </si>
  <si>
    <t>Tapachula</t>
  </si>
  <si>
    <t>Techaluta de Montenegro</t>
  </si>
  <si>
    <t>Tenango del Aire</t>
  </si>
  <si>
    <t>Tepalcatepec</t>
  </si>
  <si>
    <t>San Andrés Dinicuiti</t>
  </si>
  <si>
    <t>Jopala</t>
  </si>
  <si>
    <t>Jáltipan</t>
  </si>
  <si>
    <t>Ticul</t>
  </si>
  <si>
    <t>07090</t>
  </si>
  <si>
    <t>14090</t>
  </si>
  <si>
    <t>15090</t>
  </si>
  <si>
    <t>16090</t>
  </si>
  <si>
    <t>20090</t>
  </si>
  <si>
    <t>21090</t>
  </si>
  <si>
    <t>30090</t>
  </si>
  <si>
    <t>31090</t>
  </si>
  <si>
    <t>Tapalapa</t>
  </si>
  <si>
    <t>Tenamaxtlán</t>
  </si>
  <si>
    <t>Tenango del Valle</t>
  </si>
  <si>
    <t>Tingambato</t>
  </si>
  <si>
    <t>San Andrés Huaxpaltepec</t>
  </si>
  <si>
    <t>Juan C. Bonilla</t>
  </si>
  <si>
    <t>Jamapa</t>
  </si>
  <si>
    <t>Timucuy</t>
  </si>
  <si>
    <t>07091</t>
  </si>
  <si>
    <t>14091</t>
  </si>
  <si>
    <t>15091</t>
  </si>
  <si>
    <t>16091</t>
  </si>
  <si>
    <t>20091</t>
  </si>
  <si>
    <t>21091</t>
  </si>
  <si>
    <t>30091</t>
  </si>
  <si>
    <t>31091</t>
  </si>
  <si>
    <t>Tapilula</t>
  </si>
  <si>
    <t>Teocaltiche</t>
  </si>
  <si>
    <t>Teoloyucan</t>
  </si>
  <si>
    <t>Tingüindín</t>
  </si>
  <si>
    <t>San Andrés Huayápam</t>
  </si>
  <si>
    <t>Juan Galindo</t>
  </si>
  <si>
    <t>Jesús Carranza</t>
  </si>
  <si>
    <t>Tinum</t>
  </si>
  <si>
    <t>07092</t>
  </si>
  <si>
    <t>14092</t>
  </si>
  <si>
    <t>15092</t>
  </si>
  <si>
    <t>16092</t>
  </si>
  <si>
    <t>20092</t>
  </si>
  <si>
    <t>21092</t>
  </si>
  <si>
    <t>30092</t>
  </si>
  <si>
    <t>31092</t>
  </si>
  <si>
    <t>Tecpatán</t>
  </si>
  <si>
    <t>Teocuitatlán de Corona</t>
  </si>
  <si>
    <t>Teotihuacán</t>
  </si>
  <si>
    <t>Tiquicheo de Nicolás Romero</t>
  </si>
  <si>
    <t>San Andrés Ixtlahuaca</t>
  </si>
  <si>
    <t>Juan N. Méndez</t>
  </si>
  <si>
    <t>Xico</t>
  </si>
  <si>
    <t>Tixcacalcupul</t>
  </si>
  <si>
    <t>07093</t>
  </si>
  <si>
    <t>14093</t>
  </si>
  <si>
    <t>15093</t>
  </si>
  <si>
    <t>16093</t>
  </si>
  <si>
    <t>20093</t>
  </si>
  <si>
    <t>21093</t>
  </si>
  <si>
    <t>30093</t>
  </si>
  <si>
    <t>31093</t>
  </si>
  <si>
    <t>Tenejapa</t>
  </si>
  <si>
    <t>Tepatitlán de Morelos</t>
  </si>
  <si>
    <t>Tepetlaoxtoc</t>
  </si>
  <si>
    <t>Tlalpujahua</t>
  </si>
  <si>
    <t>San Andrés Lagunas</t>
  </si>
  <si>
    <t>Lafragua</t>
  </si>
  <si>
    <t>Tixkokob</t>
  </si>
  <si>
    <t>07094</t>
  </si>
  <si>
    <t>14094</t>
  </si>
  <si>
    <t>15094</t>
  </si>
  <si>
    <t>16094</t>
  </si>
  <si>
    <t>20094</t>
  </si>
  <si>
    <t>21094</t>
  </si>
  <si>
    <t>30094</t>
  </si>
  <si>
    <t>31094</t>
  </si>
  <si>
    <t>Teopisca</t>
  </si>
  <si>
    <t>Tequila</t>
  </si>
  <si>
    <t>Tepetlixpa</t>
  </si>
  <si>
    <t>Tlazazalca</t>
  </si>
  <si>
    <t>San Andrés Nuxiño</t>
  </si>
  <si>
    <t>Libres</t>
  </si>
  <si>
    <t>Juan Rodríguez Clara</t>
  </si>
  <si>
    <t>Tixmehuac</t>
  </si>
  <si>
    <t>07096</t>
  </si>
  <si>
    <t>14095</t>
  </si>
  <si>
    <t>15095</t>
  </si>
  <si>
    <t>16095</t>
  </si>
  <si>
    <t>20095</t>
  </si>
  <si>
    <t>21095</t>
  </si>
  <si>
    <t>30095</t>
  </si>
  <si>
    <t>31095</t>
  </si>
  <si>
    <t>Tila</t>
  </si>
  <si>
    <t>Teuchitlán</t>
  </si>
  <si>
    <t>Tepotzotlán</t>
  </si>
  <si>
    <t>Tocumbo</t>
  </si>
  <si>
    <t>San Andrés Paxtlán</t>
  </si>
  <si>
    <t>La Magdalena Tlatlauquitepec</t>
  </si>
  <si>
    <t>Juchique de Ferrer</t>
  </si>
  <si>
    <t>Tixpéhual</t>
  </si>
  <si>
    <t>07097</t>
  </si>
  <si>
    <t>14096</t>
  </si>
  <si>
    <t>15096</t>
  </si>
  <si>
    <t>16096</t>
  </si>
  <si>
    <t>20096</t>
  </si>
  <si>
    <t>21096</t>
  </si>
  <si>
    <t>30096</t>
  </si>
  <si>
    <t>31096</t>
  </si>
  <si>
    <t>Tonalá</t>
  </si>
  <si>
    <t>Tizapán el Alto</t>
  </si>
  <si>
    <t>Tequixquiac</t>
  </si>
  <si>
    <t>Tumbiscatío</t>
  </si>
  <si>
    <t>San Andrés Sinaxtla</t>
  </si>
  <si>
    <t>Mazapiltepec de Juárez</t>
  </si>
  <si>
    <t>Landero y Coss</t>
  </si>
  <si>
    <t>Tizimín</t>
  </si>
  <si>
    <t>07098</t>
  </si>
  <si>
    <t>14097</t>
  </si>
  <si>
    <t>15097</t>
  </si>
  <si>
    <t>16097</t>
  </si>
  <si>
    <t>20097</t>
  </si>
  <si>
    <t>21097</t>
  </si>
  <si>
    <t>30097</t>
  </si>
  <si>
    <t>31097</t>
  </si>
  <si>
    <t>Totolapa</t>
  </si>
  <si>
    <t>Tlajomulco de Zúñiga</t>
  </si>
  <si>
    <t>Texcaltitlán</t>
  </si>
  <si>
    <t>Turicato</t>
  </si>
  <si>
    <t>San Andrés Solaga</t>
  </si>
  <si>
    <t>Mixtla</t>
  </si>
  <si>
    <t>Lerdo de Tejada</t>
  </si>
  <si>
    <t>Tunkás</t>
  </si>
  <si>
    <t>07099</t>
  </si>
  <si>
    <t>14098</t>
  </si>
  <si>
    <t>15098</t>
  </si>
  <si>
    <t>16098</t>
  </si>
  <si>
    <t>20098</t>
  </si>
  <si>
    <t>21098</t>
  </si>
  <si>
    <t>30098</t>
  </si>
  <si>
    <t>31098</t>
  </si>
  <si>
    <t>La Trinitaria</t>
  </si>
  <si>
    <t>San Pedro Tlaquepaque</t>
  </si>
  <si>
    <t>Texcalyacac</t>
  </si>
  <si>
    <t>San Andrés Teotilálpam</t>
  </si>
  <si>
    <t>Molcaxac</t>
  </si>
  <si>
    <t>Tzucacab</t>
  </si>
  <si>
    <t>07100</t>
  </si>
  <si>
    <t>14099</t>
  </si>
  <si>
    <t>15099</t>
  </si>
  <si>
    <t>16099</t>
  </si>
  <si>
    <t>20099</t>
  </si>
  <si>
    <t>21099</t>
  </si>
  <si>
    <t>30099</t>
  </si>
  <si>
    <t>31099</t>
  </si>
  <si>
    <t>Tumbalá</t>
  </si>
  <si>
    <t>Texcoco</t>
  </si>
  <si>
    <t>Tuzantla</t>
  </si>
  <si>
    <t>San Andrés Tepetlapa</t>
  </si>
  <si>
    <t>Cañada Morelos</t>
  </si>
  <si>
    <t>Maltrata</t>
  </si>
  <si>
    <t>Uayma</t>
  </si>
  <si>
    <t>07101</t>
  </si>
  <si>
    <t>14100</t>
  </si>
  <si>
    <t>15100</t>
  </si>
  <si>
    <t>16100</t>
  </si>
  <si>
    <t>20100</t>
  </si>
  <si>
    <t>21100</t>
  </si>
  <si>
    <t>30100</t>
  </si>
  <si>
    <t>31100</t>
  </si>
  <si>
    <t>Tuxtla Gutiérrez</t>
  </si>
  <si>
    <t>Tomatlán</t>
  </si>
  <si>
    <t>Tezoyuca</t>
  </si>
  <si>
    <t>Tzintzuntzan</t>
  </si>
  <si>
    <t>San Andrés Yaá</t>
  </si>
  <si>
    <t>Naupan</t>
  </si>
  <si>
    <t>Manlio Fabio Altamirano</t>
  </si>
  <si>
    <t>Ucú</t>
  </si>
  <si>
    <t>07102</t>
  </si>
  <si>
    <t>14101</t>
  </si>
  <si>
    <t>15101</t>
  </si>
  <si>
    <t>16101</t>
  </si>
  <si>
    <t>20101</t>
  </si>
  <si>
    <t>21101</t>
  </si>
  <si>
    <t>30101</t>
  </si>
  <si>
    <t>31101</t>
  </si>
  <si>
    <t>Tuxtla Chico</t>
  </si>
  <si>
    <t>Tianguistenco</t>
  </si>
  <si>
    <t>Tzitzio</t>
  </si>
  <si>
    <t>San Andrés Zabache</t>
  </si>
  <si>
    <t>Nauzontla</t>
  </si>
  <si>
    <t>Mariano Escobedo</t>
  </si>
  <si>
    <t>Umán</t>
  </si>
  <si>
    <t>07103</t>
  </si>
  <si>
    <t>14102</t>
  </si>
  <si>
    <t>15102</t>
  </si>
  <si>
    <t>16102</t>
  </si>
  <si>
    <t>20102</t>
  </si>
  <si>
    <t>21102</t>
  </si>
  <si>
    <t>30102</t>
  </si>
  <si>
    <t>31102</t>
  </si>
  <si>
    <t>Tuzantán</t>
  </si>
  <si>
    <t>Tonaya</t>
  </si>
  <si>
    <t>Timilpan</t>
  </si>
  <si>
    <t>Uruapan</t>
  </si>
  <si>
    <t>San Andrés Zautla</t>
  </si>
  <si>
    <t>Nealtican</t>
  </si>
  <si>
    <t>Martínez de la Torre</t>
  </si>
  <si>
    <t>Valladolid</t>
  </si>
  <si>
    <t>07104</t>
  </si>
  <si>
    <t>14103</t>
  </si>
  <si>
    <t>15103</t>
  </si>
  <si>
    <t>16103</t>
  </si>
  <si>
    <t>20103</t>
  </si>
  <si>
    <t>21103</t>
  </si>
  <si>
    <t>30103</t>
  </si>
  <si>
    <t>31103</t>
  </si>
  <si>
    <t>Tzimol</t>
  </si>
  <si>
    <t>Tonila</t>
  </si>
  <si>
    <t>Tlalmanalco</t>
  </si>
  <si>
    <t>San Antonino Castillo Velasco</t>
  </si>
  <si>
    <t>Nicolás Bravo</t>
  </si>
  <si>
    <t>Mecatlán</t>
  </si>
  <si>
    <t>Xocchel</t>
  </si>
  <si>
    <t>07105</t>
  </si>
  <si>
    <t>14104</t>
  </si>
  <si>
    <t>15104</t>
  </si>
  <si>
    <t>16104</t>
  </si>
  <si>
    <t>20104</t>
  </si>
  <si>
    <t>21104</t>
  </si>
  <si>
    <t>30104</t>
  </si>
  <si>
    <t>31104</t>
  </si>
  <si>
    <t>Unión Juárez</t>
  </si>
  <si>
    <t>Totatiche</t>
  </si>
  <si>
    <t>Tlalnepantla de Baz</t>
  </si>
  <si>
    <t>Villamar</t>
  </si>
  <si>
    <t>San Antonino el Alto</t>
  </si>
  <si>
    <t>Nopalucan</t>
  </si>
  <si>
    <t>Mecayapan</t>
  </si>
  <si>
    <t>Yaxcabá</t>
  </si>
  <si>
    <t>07106</t>
  </si>
  <si>
    <t>14105</t>
  </si>
  <si>
    <t>15105</t>
  </si>
  <si>
    <t>16105</t>
  </si>
  <si>
    <t>20105</t>
  </si>
  <si>
    <t>21105</t>
  </si>
  <si>
    <t>30105</t>
  </si>
  <si>
    <t>31105</t>
  </si>
  <si>
    <t>Tototlán</t>
  </si>
  <si>
    <t>Tlatlaya</t>
  </si>
  <si>
    <t>Vista Hermosa</t>
  </si>
  <si>
    <t>San Antonino Monte Verde</t>
  </si>
  <si>
    <t>Medellín de Bravo</t>
  </si>
  <si>
    <t>Yaxkukul</t>
  </si>
  <si>
    <t>07107</t>
  </si>
  <si>
    <t>14106</t>
  </si>
  <si>
    <t>15106</t>
  </si>
  <si>
    <t>16106</t>
  </si>
  <si>
    <t>20106</t>
  </si>
  <si>
    <t>21106</t>
  </si>
  <si>
    <t>30106</t>
  </si>
  <si>
    <t>31106</t>
  </si>
  <si>
    <t>Villa Corzo</t>
  </si>
  <si>
    <t>Tuxcacuesco</t>
  </si>
  <si>
    <t>Toluca</t>
  </si>
  <si>
    <t>Yurécuaro</t>
  </si>
  <si>
    <t>San Antonio Acutla</t>
  </si>
  <si>
    <t>Ocoyucan</t>
  </si>
  <si>
    <t>Miahuatlán</t>
  </si>
  <si>
    <t>Yobaín</t>
  </si>
  <si>
    <t>07108</t>
  </si>
  <si>
    <t>14107</t>
  </si>
  <si>
    <t>15107</t>
  </si>
  <si>
    <t>16107</t>
  </si>
  <si>
    <t>20107</t>
  </si>
  <si>
    <t>21107</t>
  </si>
  <si>
    <t>30107</t>
  </si>
  <si>
    <t>Villaflores</t>
  </si>
  <si>
    <t>Tuxcueca</t>
  </si>
  <si>
    <t>Tonatico</t>
  </si>
  <si>
    <t>Zacapu</t>
  </si>
  <si>
    <t>San Antonio de la Cal</t>
  </si>
  <si>
    <t>Olintla</t>
  </si>
  <si>
    <t>Las Minas</t>
  </si>
  <si>
    <t>07109</t>
  </si>
  <si>
    <t>14108</t>
  </si>
  <si>
    <t>15108</t>
  </si>
  <si>
    <t>16108</t>
  </si>
  <si>
    <t>20108</t>
  </si>
  <si>
    <t>21108</t>
  </si>
  <si>
    <t>30108</t>
  </si>
  <si>
    <t>Yajalón</t>
  </si>
  <si>
    <t>Tultepec</t>
  </si>
  <si>
    <t>Zamora</t>
  </si>
  <si>
    <t>San Antonio Huitepec</t>
  </si>
  <si>
    <t>Oriental</t>
  </si>
  <si>
    <t>07110</t>
  </si>
  <si>
    <t>14109</t>
  </si>
  <si>
    <t>15109</t>
  </si>
  <si>
    <t>16109</t>
  </si>
  <si>
    <t>20109</t>
  </si>
  <si>
    <t>21109</t>
  </si>
  <si>
    <t>30109</t>
  </si>
  <si>
    <t>Unión de San Antonio</t>
  </si>
  <si>
    <t>Tultitlán</t>
  </si>
  <si>
    <t>Zináparo</t>
  </si>
  <si>
    <t>San Antonio Nanahuatípam</t>
  </si>
  <si>
    <t>Pahuatlán</t>
  </si>
  <si>
    <t>Misantla</t>
  </si>
  <si>
    <t>07111</t>
  </si>
  <si>
    <t>14110</t>
  </si>
  <si>
    <t>15110</t>
  </si>
  <si>
    <t>16110</t>
  </si>
  <si>
    <t>20110</t>
  </si>
  <si>
    <t>21110</t>
  </si>
  <si>
    <t>30110</t>
  </si>
  <si>
    <t>Zinacantán</t>
  </si>
  <si>
    <t>Unión de Tula</t>
  </si>
  <si>
    <t>Valle de Bravo</t>
  </si>
  <si>
    <t>Zinapécuaro</t>
  </si>
  <si>
    <t>San Antonio Sinicahua</t>
  </si>
  <si>
    <t>Palmar de Bravo</t>
  </si>
  <si>
    <t>Mixtla de Altamirano</t>
  </si>
  <si>
    <t>07112</t>
  </si>
  <si>
    <t>14111</t>
  </si>
  <si>
    <t>15111</t>
  </si>
  <si>
    <t>16111</t>
  </si>
  <si>
    <t>20111</t>
  </si>
  <si>
    <t>21111</t>
  </si>
  <si>
    <t>30111</t>
  </si>
  <si>
    <t>San Juan Cancuc</t>
  </si>
  <si>
    <t>Valle de Guadalupe</t>
  </si>
  <si>
    <t>Villa de Allende</t>
  </si>
  <si>
    <t>Ziracuaretiro</t>
  </si>
  <si>
    <t>San Antonio Tepetlapa</t>
  </si>
  <si>
    <t>Moloacán</t>
  </si>
  <si>
    <t>07113</t>
  </si>
  <si>
    <t>14112</t>
  </si>
  <si>
    <t>15112</t>
  </si>
  <si>
    <t>16112</t>
  </si>
  <si>
    <t>20112</t>
  </si>
  <si>
    <t>21112</t>
  </si>
  <si>
    <t>30112</t>
  </si>
  <si>
    <t>Valle de Juárez</t>
  </si>
  <si>
    <t>Villa del Carbón</t>
  </si>
  <si>
    <t>Zitácuaro</t>
  </si>
  <si>
    <t>San Baltazar Chichicápam</t>
  </si>
  <si>
    <t>Petlalcingo</t>
  </si>
  <si>
    <t>Naolinco</t>
  </si>
  <si>
    <t>07114</t>
  </si>
  <si>
    <t>14113</t>
  </si>
  <si>
    <t>15113</t>
  </si>
  <si>
    <t>16113</t>
  </si>
  <si>
    <t>20113</t>
  </si>
  <si>
    <t>21113</t>
  </si>
  <si>
    <t>30113</t>
  </si>
  <si>
    <t>Benemérito de las Américas</t>
  </si>
  <si>
    <t>San Gabriel</t>
  </si>
  <si>
    <t>Villa Guerrero</t>
  </si>
  <si>
    <t>José Sixto Verduzco</t>
  </si>
  <si>
    <t>San Baltazar Loxicha</t>
  </si>
  <si>
    <t>Piaxtla</t>
  </si>
  <si>
    <t>Naranjal</t>
  </si>
  <si>
    <t>07115</t>
  </si>
  <si>
    <t>14114</t>
  </si>
  <si>
    <t>15114</t>
  </si>
  <si>
    <t>20114</t>
  </si>
  <si>
    <t>21114</t>
  </si>
  <si>
    <t>30114</t>
  </si>
  <si>
    <t>Maravilla Tenejapa</t>
  </si>
  <si>
    <t>Villa Corona</t>
  </si>
  <si>
    <t>Villa Victoria</t>
  </si>
  <si>
    <t>San Baltazar Yatzachi el Bajo</t>
  </si>
  <si>
    <t>Nautla</t>
  </si>
  <si>
    <t>07116</t>
  </si>
  <si>
    <t>14115</t>
  </si>
  <si>
    <t>15115</t>
  </si>
  <si>
    <t>20115</t>
  </si>
  <si>
    <t>21115</t>
  </si>
  <si>
    <t>30115</t>
  </si>
  <si>
    <t>Marqués de Comillas</t>
  </si>
  <si>
    <t>Xonacatlán</t>
  </si>
  <si>
    <t>San Bartolo Coyotepec</t>
  </si>
  <si>
    <t>Quecholac</t>
  </si>
  <si>
    <t>07117</t>
  </si>
  <si>
    <t>14116</t>
  </si>
  <si>
    <t>15116</t>
  </si>
  <si>
    <t>20116</t>
  </si>
  <si>
    <t>21116</t>
  </si>
  <si>
    <t>30116</t>
  </si>
  <si>
    <t>Montecristo de Guerrero</t>
  </si>
  <si>
    <t>Zacazonapan</t>
  </si>
  <si>
    <t>San Bartolomé Ayautla</t>
  </si>
  <si>
    <t>Quimixtlán</t>
  </si>
  <si>
    <t>Oluta</t>
  </si>
  <si>
    <t>07118</t>
  </si>
  <si>
    <t>14117</t>
  </si>
  <si>
    <t>15117</t>
  </si>
  <si>
    <t>20117</t>
  </si>
  <si>
    <t>21117</t>
  </si>
  <si>
    <t>30117</t>
  </si>
  <si>
    <t>San Andrés Duraznal</t>
  </si>
  <si>
    <t>Cañadas de Obregón</t>
  </si>
  <si>
    <t>Zacualpan</t>
  </si>
  <si>
    <t>San Bartolomé Loxicha</t>
  </si>
  <si>
    <t>Rafael Lara Grajales</t>
  </si>
  <si>
    <t>Omealca</t>
  </si>
  <si>
    <t>07119</t>
  </si>
  <si>
    <t>14118</t>
  </si>
  <si>
    <t>15118</t>
  </si>
  <si>
    <t>20118</t>
  </si>
  <si>
    <t>21118</t>
  </si>
  <si>
    <t>30118</t>
  </si>
  <si>
    <t>Santiago el Pinar</t>
  </si>
  <si>
    <t>Yahualica de González Gallo</t>
  </si>
  <si>
    <t>Zinacantepec</t>
  </si>
  <si>
    <t>San Bartolomé Quialana</t>
  </si>
  <si>
    <t>Los Reyes de Juárez</t>
  </si>
  <si>
    <t>Orizaba</t>
  </si>
  <si>
    <t>07120</t>
  </si>
  <si>
    <t>14119</t>
  </si>
  <si>
    <t>15119</t>
  </si>
  <si>
    <t>20119</t>
  </si>
  <si>
    <t>21119</t>
  </si>
  <si>
    <t>30119</t>
  </si>
  <si>
    <t>Capitán Luis Ángel Vidal</t>
  </si>
  <si>
    <t>Zacoalco de Torres</t>
  </si>
  <si>
    <t>Zumpahuacán</t>
  </si>
  <si>
    <t>San Bartolomé Yucuañe</t>
  </si>
  <si>
    <t>San Andrés Cholula</t>
  </si>
  <si>
    <t>Otatitlán</t>
  </si>
  <si>
    <t>07121</t>
  </si>
  <si>
    <t>14120</t>
  </si>
  <si>
    <t>15120</t>
  </si>
  <si>
    <t>20120</t>
  </si>
  <si>
    <t>21120</t>
  </si>
  <si>
    <t>30120</t>
  </si>
  <si>
    <t>Rincón Chamula San Pedro</t>
  </si>
  <si>
    <t>Zapopan</t>
  </si>
  <si>
    <t>Zumpango</t>
  </si>
  <si>
    <t>San Bartolomé Zoogocho</t>
  </si>
  <si>
    <t>San Antonio Cañada</t>
  </si>
  <si>
    <t>Oteapan</t>
  </si>
  <si>
    <t>07122</t>
  </si>
  <si>
    <t>14121</t>
  </si>
  <si>
    <t>15121</t>
  </si>
  <si>
    <t>20121</t>
  </si>
  <si>
    <t>21121</t>
  </si>
  <si>
    <t>30121</t>
  </si>
  <si>
    <t>El Parral</t>
  </si>
  <si>
    <t>Zapotiltic</t>
  </si>
  <si>
    <t>Cuautitlán Izcalli</t>
  </si>
  <si>
    <t>San Bartolo Soyaltepec</t>
  </si>
  <si>
    <t>San Diego la Mesa Tochimiltzingo</t>
  </si>
  <si>
    <t>Ozuluama de Mascareñas</t>
  </si>
  <si>
    <t>07123</t>
  </si>
  <si>
    <t>14122</t>
  </si>
  <si>
    <t>15122</t>
  </si>
  <si>
    <t>20122</t>
  </si>
  <si>
    <t>21122</t>
  </si>
  <si>
    <t>30122</t>
  </si>
  <si>
    <t>Zapotitlán de Vadillo</t>
  </si>
  <si>
    <t>Valle de Chalco Solidaridad</t>
  </si>
  <si>
    <t>San Bartolo Yautepec</t>
  </si>
  <si>
    <t>San Felipe Teotlalcingo</t>
  </si>
  <si>
    <t>Pajapan</t>
  </si>
  <si>
    <t>07124</t>
  </si>
  <si>
    <t>14123</t>
  </si>
  <si>
    <t>15123</t>
  </si>
  <si>
    <t>20123</t>
  </si>
  <si>
    <t>21123</t>
  </si>
  <si>
    <t>30123</t>
  </si>
  <si>
    <t>Mezcalapa</t>
  </si>
  <si>
    <t>Zapotlán del Rey</t>
  </si>
  <si>
    <t>Luvianos</t>
  </si>
  <si>
    <t>San Bernardo Mixtepec</t>
  </si>
  <si>
    <t>San Felipe Tepatlán</t>
  </si>
  <si>
    <t>07125</t>
  </si>
  <si>
    <t>14124</t>
  </si>
  <si>
    <t>15124</t>
  </si>
  <si>
    <t>20124</t>
  </si>
  <si>
    <t>21124</t>
  </si>
  <si>
    <t>30124</t>
  </si>
  <si>
    <t>Honduras de la Sierra</t>
  </si>
  <si>
    <t>Zapotlanejo</t>
  </si>
  <si>
    <t>San José del Rincón</t>
  </si>
  <si>
    <t>San Blas Atempa</t>
  </si>
  <si>
    <t>San Gabriel Chilac</t>
  </si>
  <si>
    <t>Papantla</t>
  </si>
  <si>
    <t>07999</t>
  </si>
  <si>
    <t>14125</t>
  </si>
  <si>
    <t>15125</t>
  </si>
  <si>
    <t>20125</t>
  </si>
  <si>
    <t>21125</t>
  </si>
  <si>
    <t>30125</t>
  </si>
  <si>
    <t>San Ignacio Cerro Gordo</t>
  </si>
  <si>
    <t>Tonanitla</t>
  </si>
  <si>
    <t>San Carlos Yautepec</t>
  </si>
  <si>
    <t>San Gregorio Atzompa</t>
  </si>
  <si>
    <t>Paso del Macho</t>
  </si>
  <si>
    <t>20126</t>
  </si>
  <si>
    <t>21126</t>
  </si>
  <si>
    <t>30126</t>
  </si>
  <si>
    <t>San Cristóbal Amatlán</t>
  </si>
  <si>
    <t>San Jerónimo Tecuanipan</t>
  </si>
  <si>
    <t>Paso de Ovejas</t>
  </si>
  <si>
    <t>20127</t>
  </si>
  <si>
    <t>21127</t>
  </si>
  <si>
    <t>30127</t>
  </si>
  <si>
    <t>San Cristóbal Amoltepec</t>
  </si>
  <si>
    <t>San Jerónimo Xayacatlán</t>
  </si>
  <si>
    <t>La Perla</t>
  </si>
  <si>
    <t>20128</t>
  </si>
  <si>
    <t>21128</t>
  </si>
  <si>
    <t>30128</t>
  </si>
  <si>
    <t>San Cristóbal Lachirioag</t>
  </si>
  <si>
    <t>San José Chiapa</t>
  </si>
  <si>
    <t>Perote</t>
  </si>
  <si>
    <t>20129</t>
  </si>
  <si>
    <t>21129</t>
  </si>
  <si>
    <t>30129</t>
  </si>
  <si>
    <t>San Cristóbal Suchixtlahuaca</t>
  </si>
  <si>
    <t>San José Miahuatlán</t>
  </si>
  <si>
    <t>Platón Sánchez</t>
  </si>
  <si>
    <t>20130</t>
  </si>
  <si>
    <t>21130</t>
  </si>
  <si>
    <t>30130</t>
  </si>
  <si>
    <t>San Dionisio del Mar</t>
  </si>
  <si>
    <t>San Juan Atenco</t>
  </si>
  <si>
    <t>Playa Vicente</t>
  </si>
  <si>
    <t>20131</t>
  </si>
  <si>
    <t>21131</t>
  </si>
  <si>
    <t>30131</t>
  </si>
  <si>
    <t>San Dionisio Ocotepec</t>
  </si>
  <si>
    <t>San Juan Atzompa</t>
  </si>
  <si>
    <t>Poza Rica de Hidalgo</t>
  </si>
  <si>
    <t>20132</t>
  </si>
  <si>
    <t>21132</t>
  </si>
  <si>
    <t>30132</t>
  </si>
  <si>
    <t>San Dionisio Ocotlán</t>
  </si>
  <si>
    <t>San Martín Texmelucan</t>
  </si>
  <si>
    <t>Las Vigas de Ramírez</t>
  </si>
  <si>
    <t>20133</t>
  </si>
  <si>
    <t>21133</t>
  </si>
  <si>
    <t>30133</t>
  </si>
  <si>
    <t>San Esteban Atatlahuca</t>
  </si>
  <si>
    <t>San Martín Totoltepec</t>
  </si>
  <si>
    <t>Pueblo Viejo</t>
  </si>
  <si>
    <t>20134</t>
  </si>
  <si>
    <t>21134</t>
  </si>
  <si>
    <t>30134</t>
  </si>
  <si>
    <t>San Felipe Jalapa de Díaz</t>
  </si>
  <si>
    <t>San Matías Tlalancaleca</t>
  </si>
  <si>
    <t>Puente Nacional</t>
  </si>
  <si>
    <t>20135</t>
  </si>
  <si>
    <t>21135</t>
  </si>
  <si>
    <t>30135</t>
  </si>
  <si>
    <t>San Felipe Tejalápam</t>
  </si>
  <si>
    <t>San Miguel Ixitlán</t>
  </si>
  <si>
    <t>Rafael Delgado</t>
  </si>
  <si>
    <t>20136</t>
  </si>
  <si>
    <t>21136</t>
  </si>
  <si>
    <t>30136</t>
  </si>
  <si>
    <t>San Felipe Usila</t>
  </si>
  <si>
    <t>San Miguel Xoxtla</t>
  </si>
  <si>
    <t>Rafael Lucio</t>
  </si>
  <si>
    <t>20137</t>
  </si>
  <si>
    <t>21137</t>
  </si>
  <si>
    <t>30137</t>
  </si>
  <si>
    <t>San Francisco Cahuacuá</t>
  </si>
  <si>
    <t>San Nicolás Buenos Aires</t>
  </si>
  <si>
    <t>20138</t>
  </si>
  <si>
    <t>21138</t>
  </si>
  <si>
    <t>30138</t>
  </si>
  <si>
    <t>San Francisco Cajonos</t>
  </si>
  <si>
    <t>San Nicolás de los Ranchos</t>
  </si>
  <si>
    <t>Río Blanco</t>
  </si>
  <si>
    <t>20139</t>
  </si>
  <si>
    <t>21139</t>
  </si>
  <si>
    <t>30139</t>
  </si>
  <si>
    <t>San Francisco Chapulapa</t>
  </si>
  <si>
    <t>San Pablo Anicano</t>
  </si>
  <si>
    <t>Saltabarranca</t>
  </si>
  <si>
    <t>20140</t>
  </si>
  <si>
    <t>21140</t>
  </si>
  <si>
    <t>30140</t>
  </si>
  <si>
    <t>San Francisco Chindúa</t>
  </si>
  <si>
    <t>San Pedro Cholula</t>
  </si>
  <si>
    <t>San Andrés Tenejapan</t>
  </si>
  <si>
    <t>20141</t>
  </si>
  <si>
    <t>21141</t>
  </si>
  <si>
    <t>30141</t>
  </si>
  <si>
    <t>San Francisco del Mar</t>
  </si>
  <si>
    <t>San Pedro Yeloixtlahuaca</t>
  </si>
  <si>
    <t>San Andrés Tuxtla</t>
  </si>
  <si>
    <t>20142</t>
  </si>
  <si>
    <t>21142</t>
  </si>
  <si>
    <t>30142</t>
  </si>
  <si>
    <t>San Francisco Huehuetlán</t>
  </si>
  <si>
    <t>San Salvador el Seco</t>
  </si>
  <si>
    <t>San Juan Evangelista</t>
  </si>
  <si>
    <t>20143</t>
  </si>
  <si>
    <t>21143</t>
  </si>
  <si>
    <t>30143</t>
  </si>
  <si>
    <t>San Francisco Ixhuatán</t>
  </si>
  <si>
    <t>San Salvador el Verde</t>
  </si>
  <si>
    <t>Santiago Tuxtla</t>
  </si>
  <si>
    <t>20144</t>
  </si>
  <si>
    <t>21144</t>
  </si>
  <si>
    <t>30144</t>
  </si>
  <si>
    <t>San Francisco Jaltepetongo</t>
  </si>
  <si>
    <t>San Salvador Huixcolotla</t>
  </si>
  <si>
    <t>Sayula de Alemán</t>
  </si>
  <si>
    <t>20145</t>
  </si>
  <si>
    <t>21145</t>
  </si>
  <si>
    <t>30145</t>
  </si>
  <si>
    <t>San Francisco Lachigoló</t>
  </si>
  <si>
    <t>San Sebastián Tlacotepec</t>
  </si>
  <si>
    <t>Soconusco</t>
  </si>
  <si>
    <t>20146</t>
  </si>
  <si>
    <t>21146</t>
  </si>
  <si>
    <t>30146</t>
  </si>
  <si>
    <t>San Francisco Logueche</t>
  </si>
  <si>
    <t>Santa Catarina Tlaltempan</t>
  </si>
  <si>
    <t>Sochiapa</t>
  </si>
  <si>
    <t>20147</t>
  </si>
  <si>
    <t>21147</t>
  </si>
  <si>
    <t>30147</t>
  </si>
  <si>
    <t>San Francisco Nuxaño</t>
  </si>
  <si>
    <t>Santa Inés Ahuatempan</t>
  </si>
  <si>
    <t>Soledad Atzompa</t>
  </si>
  <si>
    <t>20148</t>
  </si>
  <si>
    <t>21148</t>
  </si>
  <si>
    <t>30148</t>
  </si>
  <si>
    <t>San Francisco Ozolotepec</t>
  </si>
  <si>
    <t>Santa Isabel Cholula</t>
  </si>
  <si>
    <t>Soledad de Doblado</t>
  </si>
  <si>
    <t>20149</t>
  </si>
  <si>
    <t>21149</t>
  </si>
  <si>
    <t>30149</t>
  </si>
  <si>
    <t>San Francisco Sola</t>
  </si>
  <si>
    <t>Santiago Miahuatlán</t>
  </si>
  <si>
    <t>Soteapan</t>
  </si>
  <si>
    <t>20150</t>
  </si>
  <si>
    <t>21150</t>
  </si>
  <si>
    <t>30150</t>
  </si>
  <si>
    <t>San Francisco Telixtlahuaca</t>
  </si>
  <si>
    <t>Huehuetlán el Grande</t>
  </si>
  <si>
    <t>Tamalín</t>
  </si>
  <si>
    <t>20151</t>
  </si>
  <si>
    <t>21151</t>
  </si>
  <si>
    <t>30151</t>
  </si>
  <si>
    <t>San Francisco Teopan</t>
  </si>
  <si>
    <t>Santo Tomás Hueyotlipan</t>
  </si>
  <si>
    <t>Tamiahua</t>
  </si>
  <si>
    <t>20152</t>
  </si>
  <si>
    <t>21152</t>
  </si>
  <si>
    <t>30152</t>
  </si>
  <si>
    <t>San Francisco Tlapancingo</t>
  </si>
  <si>
    <t>Soltepec</t>
  </si>
  <si>
    <t>Tampico Alto</t>
  </si>
  <si>
    <t>20153</t>
  </si>
  <si>
    <t>21153</t>
  </si>
  <si>
    <t>30153</t>
  </si>
  <si>
    <t>San Gabriel Mixtepec</t>
  </si>
  <si>
    <t>Tecali de Herrera</t>
  </si>
  <si>
    <t>Tancoco</t>
  </si>
  <si>
    <t>20154</t>
  </si>
  <si>
    <t>21154</t>
  </si>
  <si>
    <t>30154</t>
  </si>
  <si>
    <t>San Ildefonso Amatlán</t>
  </si>
  <si>
    <t>Tecamachalco</t>
  </si>
  <si>
    <t>Tantima</t>
  </si>
  <si>
    <t>20155</t>
  </si>
  <si>
    <t>21155</t>
  </si>
  <si>
    <t>30155</t>
  </si>
  <si>
    <t>San Ildefonso Sola</t>
  </si>
  <si>
    <t>Tecomatlán</t>
  </si>
  <si>
    <t>Tantoyuca</t>
  </si>
  <si>
    <t>20156</t>
  </si>
  <si>
    <t>21156</t>
  </si>
  <si>
    <t>30156</t>
  </si>
  <si>
    <t>San Ildefonso Villa Alta</t>
  </si>
  <si>
    <t>Tehuacán</t>
  </si>
  <si>
    <t>Tatatila</t>
  </si>
  <si>
    <t>20157</t>
  </si>
  <si>
    <t>21157</t>
  </si>
  <si>
    <t>30157</t>
  </si>
  <si>
    <t>San Jacinto Amilpas</t>
  </si>
  <si>
    <t>Tehuitzingo</t>
  </si>
  <si>
    <t>Castillo de Teayo</t>
  </si>
  <si>
    <t>20158</t>
  </si>
  <si>
    <t>21158</t>
  </si>
  <si>
    <t>30158</t>
  </si>
  <si>
    <t>San Jacinto Tlacotepec</t>
  </si>
  <si>
    <t>Tenampulco</t>
  </si>
  <si>
    <t>Tecolutla</t>
  </si>
  <si>
    <t>20159</t>
  </si>
  <si>
    <t>21159</t>
  </si>
  <si>
    <t>30159</t>
  </si>
  <si>
    <t>San Jerónimo Coatlán</t>
  </si>
  <si>
    <t>Teopantlán</t>
  </si>
  <si>
    <t>Tehuipango</t>
  </si>
  <si>
    <t>20160</t>
  </si>
  <si>
    <t>21160</t>
  </si>
  <si>
    <t>30160</t>
  </si>
  <si>
    <t>San Jerónimo Silacayoapilla</t>
  </si>
  <si>
    <t>Teotlalco</t>
  </si>
  <si>
    <t>Álamo Temapache</t>
  </si>
  <si>
    <t>20161</t>
  </si>
  <si>
    <t>21161</t>
  </si>
  <si>
    <t>30161</t>
  </si>
  <si>
    <t>San Jerónimo Sosola</t>
  </si>
  <si>
    <t>Tepanco de López</t>
  </si>
  <si>
    <t>Tempoal</t>
  </si>
  <si>
    <t>20162</t>
  </si>
  <si>
    <t>21162</t>
  </si>
  <si>
    <t>30162</t>
  </si>
  <si>
    <t>San Jerónimo Taviche</t>
  </si>
  <si>
    <t>Tepango de Rodríguez</t>
  </si>
  <si>
    <t>Tenampa</t>
  </si>
  <si>
    <t>20163</t>
  </si>
  <si>
    <t>21163</t>
  </si>
  <si>
    <t>30163</t>
  </si>
  <si>
    <t>San Jerónimo Tecóatl</t>
  </si>
  <si>
    <t>Tepatlaxco de Hidalgo</t>
  </si>
  <si>
    <t>Tenochtitlán</t>
  </si>
  <si>
    <t>20164</t>
  </si>
  <si>
    <t>21164</t>
  </si>
  <si>
    <t>30164</t>
  </si>
  <si>
    <t>San Jorge Nuchita</t>
  </si>
  <si>
    <t>Tepeaca</t>
  </si>
  <si>
    <t>Teocelo</t>
  </si>
  <si>
    <t>20165</t>
  </si>
  <si>
    <t>21165</t>
  </si>
  <si>
    <t>30165</t>
  </si>
  <si>
    <t>San José Ayuquila</t>
  </si>
  <si>
    <t>Tepemaxalco</t>
  </si>
  <si>
    <t>Tepatlaxco</t>
  </si>
  <si>
    <t>20166</t>
  </si>
  <si>
    <t>21166</t>
  </si>
  <si>
    <t>30166</t>
  </si>
  <si>
    <t>San José Chiltepec</t>
  </si>
  <si>
    <t>Tepeojuma</t>
  </si>
  <si>
    <t>Tepetlán</t>
  </si>
  <si>
    <t>20167</t>
  </si>
  <si>
    <t>21167</t>
  </si>
  <si>
    <t>30167</t>
  </si>
  <si>
    <t>San José del Peñasco</t>
  </si>
  <si>
    <t>Tepetzintla</t>
  </si>
  <si>
    <t>20168</t>
  </si>
  <si>
    <t>21168</t>
  </si>
  <si>
    <t>30168</t>
  </si>
  <si>
    <t>San José Estancia Grande</t>
  </si>
  <si>
    <t>Tepexco</t>
  </si>
  <si>
    <t>20169</t>
  </si>
  <si>
    <t>21169</t>
  </si>
  <si>
    <t>30169</t>
  </si>
  <si>
    <t>San José Independencia</t>
  </si>
  <si>
    <t>Tepexi de Rodríguez</t>
  </si>
  <si>
    <t>José Azueta</t>
  </si>
  <si>
    <t>20170</t>
  </si>
  <si>
    <t>21170</t>
  </si>
  <si>
    <t>30170</t>
  </si>
  <si>
    <t>San José Lachiguiri</t>
  </si>
  <si>
    <t>Tepeyahualco</t>
  </si>
  <si>
    <t>Texcatepec</t>
  </si>
  <si>
    <t>20171</t>
  </si>
  <si>
    <t>21171</t>
  </si>
  <si>
    <t>30171</t>
  </si>
  <si>
    <t>San José Tenango</t>
  </si>
  <si>
    <t>Tepeyahualco de Cuauhtémoc</t>
  </si>
  <si>
    <t>Texhuacán</t>
  </si>
  <si>
    <t>20172</t>
  </si>
  <si>
    <t>21172</t>
  </si>
  <si>
    <t>30172</t>
  </si>
  <si>
    <t>San Juan Achiutla</t>
  </si>
  <si>
    <t>Tetela de Ocampo</t>
  </si>
  <si>
    <t>Texistepec</t>
  </si>
  <si>
    <t>20173</t>
  </si>
  <si>
    <t>21173</t>
  </si>
  <si>
    <t>30173</t>
  </si>
  <si>
    <t>San Juan Atepec</t>
  </si>
  <si>
    <t>Teteles de Ávila Castillo</t>
  </si>
  <si>
    <t>Tezonapa</t>
  </si>
  <si>
    <t>20174</t>
  </si>
  <si>
    <t>21174</t>
  </si>
  <si>
    <t>30174</t>
  </si>
  <si>
    <t>Ánimas Trujano</t>
  </si>
  <si>
    <t>Teziutlán</t>
  </si>
  <si>
    <t>20175</t>
  </si>
  <si>
    <t>21175</t>
  </si>
  <si>
    <t>30175</t>
  </si>
  <si>
    <t>San Juan Bautista Atatlahuca</t>
  </si>
  <si>
    <t>Tianguismanalco</t>
  </si>
  <si>
    <t>Tihuatlán</t>
  </si>
  <si>
    <t>20176</t>
  </si>
  <si>
    <t>21176</t>
  </si>
  <si>
    <t>30176</t>
  </si>
  <si>
    <t>San Juan Bautista Coixtlahuaca</t>
  </si>
  <si>
    <t>Tilapa</t>
  </si>
  <si>
    <t>Tlacojalpan</t>
  </si>
  <si>
    <t>20177</t>
  </si>
  <si>
    <t>21177</t>
  </si>
  <si>
    <t>30177</t>
  </si>
  <si>
    <t>San Juan Bautista Cuicatlán</t>
  </si>
  <si>
    <t>Tlacotepec de Benito Juárez</t>
  </si>
  <si>
    <t>Tlacolulan</t>
  </si>
  <si>
    <t>20178</t>
  </si>
  <si>
    <t>21178</t>
  </si>
  <si>
    <t>30178</t>
  </si>
  <si>
    <t>San Juan Bautista Guelache</t>
  </si>
  <si>
    <t>Tlacuilotepec</t>
  </si>
  <si>
    <t>Tlacotalpan</t>
  </si>
  <si>
    <t>20179</t>
  </si>
  <si>
    <t>21179</t>
  </si>
  <si>
    <t>30179</t>
  </si>
  <si>
    <t>San Juan Bautista Jayacatlán</t>
  </si>
  <si>
    <t>Tlachichuca</t>
  </si>
  <si>
    <t>Tlacotepec de Mejía</t>
  </si>
  <si>
    <t>20180</t>
  </si>
  <si>
    <t>21180</t>
  </si>
  <si>
    <t>30180</t>
  </si>
  <si>
    <t>San Juan Bautista Lo de Soto</t>
  </si>
  <si>
    <t>Tlahuapan</t>
  </si>
  <si>
    <t>Tlachichilco</t>
  </si>
  <si>
    <t>20181</t>
  </si>
  <si>
    <t>21181</t>
  </si>
  <si>
    <t>30181</t>
  </si>
  <si>
    <t>San Juan Bautista Suchitepec</t>
  </si>
  <si>
    <t>Tlaltenango</t>
  </si>
  <si>
    <t>Tlalixcoyan</t>
  </si>
  <si>
    <t>20182</t>
  </si>
  <si>
    <t>21182</t>
  </si>
  <si>
    <t>30182</t>
  </si>
  <si>
    <t>San Juan Bautista Tlacoatzintepec</t>
  </si>
  <si>
    <t>Tlanepantla</t>
  </si>
  <si>
    <t>Tlalnelhuayocan</t>
  </si>
  <si>
    <t>20183</t>
  </si>
  <si>
    <t>21183</t>
  </si>
  <si>
    <t>30183</t>
  </si>
  <si>
    <t>San Juan Bautista Tlachichilco</t>
  </si>
  <si>
    <t>Tlaola</t>
  </si>
  <si>
    <t>Tlapacoyan</t>
  </si>
  <si>
    <t>20184</t>
  </si>
  <si>
    <t>21184</t>
  </si>
  <si>
    <t>30184</t>
  </si>
  <si>
    <t>San Juan Bautista Tuxtepec</t>
  </si>
  <si>
    <t>Tlapacoya</t>
  </si>
  <si>
    <t>Tlaquilpa</t>
  </si>
  <si>
    <t>20185</t>
  </si>
  <si>
    <t>21185</t>
  </si>
  <si>
    <t>30185</t>
  </si>
  <si>
    <t>San Juan Cacahuatepec</t>
  </si>
  <si>
    <t>Tlapanalá</t>
  </si>
  <si>
    <t>Tlilapan</t>
  </si>
  <si>
    <t>20186</t>
  </si>
  <si>
    <t>21186</t>
  </si>
  <si>
    <t>30186</t>
  </si>
  <si>
    <t>San Juan Cieneguilla</t>
  </si>
  <si>
    <t>Tlatlauquitepec</t>
  </si>
  <si>
    <t>20187</t>
  </si>
  <si>
    <t>21187</t>
  </si>
  <si>
    <t>30187</t>
  </si>
  <si>
    <t>San Juan Coatzóspam</t>
  </si>
  <si>
    <t>Tonayán</t>
  </si>
  <si>
    <t>20188</t>
  </si>
  <si>
    <t>21188</t>
  </si>
  <si>
    <t>30188</t>
  </si>
  <si>
    <t>San Juan Colorado</t>
  </si>
  <si>
    <t>Tochimilco</t>
  </si>
  <si>
    <t>Totutla</t>
  </si>
  <si>
    <t>20189</t>
  </si>
  <si>
    <t>21189</t>
  </si>
  <si>
    <t>30189</t>
  </si>
  <si>
    <t>San Juan Comaltepec</t>
  </si>
  <si>
    <t>Tochtepec</t>
  </si>
  <si>
    <t>20190</t>
  </si>
  <si>
    <t>21190</t>
  </si>
  <si>
    <t>30190</t>
  </si>
  <si>
    <t>San Juan Cotzocón</t>
  </si>
  <si>
    <t>Totoltepec de Guerrero</t>
  </si>
  <si>
    <t>Tuxtilla</t>
  </si>
  <si>
    <t>20191</t>
  </si>
  <si>
    <t>21191</t>
  </si>
  <si>
    <t>30191</t>
  </si>
  <si>
    <t>San Juan Chicomezúchil</t>
  </si>
  <si>
    <t>Tulcingo</t>
  </si>
  <si>
    <t>Ursulo Galván</t>
  </si>
  <si>
    <t>20192</t>
  </si>
  <si>
    <t>21192</t>
  </si>
  <si>
    <t>30192</t>
  </si>
  <si>
    <t>San Juan Chilateca</t>
  </si>
  <si>
    <t>Tuzamapan de Galeana</t>
  </si>
  <si>
    <t>Vega de Alatorre</t>
  </si>
  <si>
    <t>20193</t>
  </si>
  <si>
    <t>21193</t>
  </si>
  <si>
    <t>30193</t>
  </si>
  <si>
    <t>San Juan del Estado</t>
  </si>
  <si>
    <t>Tzicatlacoyan</t>
  </si>
  <si>
    <t>Veracruz</t>
  </si>
  <si>
    <t>20194</t>
  </si>
  <si>
    <t>21194</t>
  </si>
  <si>
    <t>30194</t>
  </si>
  <si>
    <t>Villa Aldama</t>
  </si>
  <si>
    <t>20195</t>
  </si>
  <si>
    <t>21195</t>
  </si>
  <si>
    <t>30195</t>
  </si>
  <si>
    <t>San Juan Diuxi</t>
  </si>
  <si>
    <t>20196</t>
  </si>
  <si>
    <t>21196</t>
  </si>
  <si>
    <t>30196</t>
  </si>
  <si>
    <t>San Juan Evangelista Analco</t>
  </si>
  <si>
    <t>Xayacatlán de Bravo</t>
  </si>
  <si>
    <t>Yanga</t>
  </si>
  <si>
    <t>20197</t>
  </si>
  <si>
    <t>21197</t>
  </si>
  <si>
    <t>30197</t>
  </si>
  <si>
    <t>San Juan Guelavía</t>
  </si>
  <si>
    <t>Xicotepec</t>
  </si>
  <si>
    <t>Yecuatla</t>
  </si>
  <si>
    <t>20198</t>
  </si>
  <si>
    <t>21198</t>
  </si>
  <si>
    <t>30198</t>
  </si>
  <si>
    <t>San Juan Guichicovi</t>
  </si>
  <si>
    <t>Xicotlán</t>
  </si>
  <si>
    <t>20199</t>
  </si>
  <si>
    <t>21199</t>
  </si>
  <si>
    <t>30199</t>
  </si>
  <si>
    <t>San Juan Ihualtepec</t>
  </si>
  <si>
    <t>Xiutetelco</t>
  </si>
  <si>
    <t>20200</t>
  </si>
  <si>
    <t>21200</t>
  </si>
  <si>
    <t>30200</t>
  </si>
  <si>
    <t>San Juan Juquila Mixes</t>
  </si>
  <si>
    <t>Xochiapulco</t>
  </si>
  <si>
    <t>Zentla</t>
  </si>
  <si>
    <t>20201</t>
  </si>
  <si>
    <t>21201</t>
  </si>
  <si>
    <t>30201</t>
  </si>
  <si>
    <t>San Juan Juquila Vijanos</t>
  </si>
  <si>
    <t>Xochiltepec</t>
  </si>
  <si>
    <t>Zongolica</t>
  </si>
  <si>
    <t>20202</t>
  </si>
  <si>
    <t>21202</t>
  </si>
  <si>
    <t>30202</t>
  </si>
  <si>
    <t>San Juan Lachao</t>
  </si>
  <si>
    <t>Xochitlán de Vicente Suárez</t>
  </si>
  <si>
    <t>Zontecomatlán de López y Fuentes</t>
  </si>
  <si>
    <t>20203</t>
  </si>
  <si>
    <t>21203</t>
  </si>
  <si>
    <t>30203</t>
  </si>
  <si>
    <t>San Juan Lachigalla</t>
  </si>
  <si>
    <t>Xochitlán Todos Santos</t>
  </si>
  <si>
    <t>Zozocolco de Hidalgo</t>
  </si>
  <si>
    <t>20204</t>
  </si>
  <si>
    <t>21204</t>
  </si>
  <si>
    <t>30204</t>
  </si>
  <si>
    <t>San Juan Lajarcia</t>
  </si>
  <si>
    <t>Yaonáhuac</t>
  </si>
  <si>
    <t>Agua Dulce</t>
  </si>
  <si>
    <t>20205</t>
  </si>
  <si>
    <t>21205</t>
  </si>
  <si>
    <t>30205</t>
  </si>
  <si>
    <t>San Juan Lalana</t>
  </si>
  <si>
    <t>Yehualtepec</t>
  </si>
  <si>
    <t>El Higo</t>
  </si>
  <si>
    <t>20206</t>
  </si>
  <si>
    <t>21206</t>
  </si>
  <si>
    <t>30206</t>
  </si>
  <si>
    <t>San Juan de los Cués</t>
  </si>
  <si>
    <t>Zacapala</t>
  </si>
  <si>
    <t>Nanchital de Lázaro Cárdenas del Río</t>
  </si>
  <si>
    <t>20207</t>
  </si>
  <si>
    <t>21207</t>
  </si>
  <si>
    <t>30207</t>
  </si>
  <si>
    <t>San Juan Mazatlán</t>
  </si>
  <si>
    <t>Zacapoaxtla</t>
  </si>
  <si>
    <t>Tres Valles</t>
  </si>
  <si>
    <t>20208</t>
  </si>
  <si>
    <t>21208</t>
  </si>
  <si>
    <t>30208</t>
  </si>
  <si>
    <t>San Juan Mixtepec -Dto. 08 -</t>
  </si>
  <si>
    <t>Zacatlán</t>
  </si>
  <si>
    <t>Carlos A. Carrillo</t>
  </si>
  <si>
    <t>20209</t>
  </si>
  <si>
    <t>21209</t>
  </si>
  <si>
    <t>30209</t>
  </si>
  <si>
    <t>San Juan Mixtepec -Dto. 26 -</t>
  </si>
  <si>
    <t>Zapotitlán</t>
  </si>
  <si>
    <t>Tatahuicapan de Juárez</t>
  </si>
  <si>
    <t>20210</t>
  </si>
  <si>
    <t>21210</t>
  </si>
  <si>
    <t>30210</t>
  </si>
  <si>
    <t>San Juan Ñumí</t>
  </si>
  <si>
    <t>Zapotitlán de Méndez</t>
  </si>
  <si>
    <t>Uxpanapa</t>
  </si>
  <si>
    <t>20211</t>
  </si>
  <si>
    <t>21211</t>
  </si>
  <si>
    <t>30211</t>
  </si>
  <si>
    <t>San Juan Ozolotepec</t>
  </si>
  <si>
    <t>San Rafael</t>
  </si>
  <si>
    <t>20212</t>
  </si>
  <si>
    <t>21212</t>
  </si>
  <si>
    <t>30212</t>
  </si>
  <si>
    <t>San Juan Petlapa</t>
  </si>
  <si>
    <t>Zautla</t>
  </si>
  <si>
    <t>Santiago Sochiapan</t>
  </si>
  <si>
    <t>20213</t>
  </si>
  <si>
    <t>21213</t>
  </si>
  <si>
    <t>San Juan Quiahije</t>
  </si>
  <si>
    <t>Zihuateutla</t>
  </si>
  <si>
    <t>20214</t>
  </si>
  <si>
    <t>21214</t>
  </si>
  <si>
    <t>San Juan Quiotepec</t>
  </si>
  <si>
    <t>Zinacatepec</t>
  </si>
  <si>
    <t>20215</t>
  </si>
  <si>
    <t>21215</t>
  </si>
  <si>
    <t>San Juan Sayultepec</t>
  </si>
  <si>
    <t>Zongozotla</t>
  </si>
  <si>
    <t>20216</t>
  </si>
  <si>
    <t>21216</t>
  </si>
  <si>
    <t>San Juan Tabaá</t>
  </si>
  <si>
    <t>Zoquiapan</t>
  </si>
  <si>
    <t>20217</t>
  </si>
  <si>
    <t>21217</t>
  </si>
  <si>
    <t>San Juan Tamazola</t>
  </si>
  <si>
    <t>Zoquitlán</t>
  </si>
  <si>
    <t>20218</t>
  </si>
  <si>
    <t>San Juan Teita</t>
  </si>
  <si>
    <t>20219</t>
  </si>
  <si>
    <t>San Juan Teitipac</t>
  </si>
  <si>
    <t>20220</t>
  </si>
  <si>
    <t>San Juan Tepeuxila</t>
  </si>
  <si>
    <t>20221</t>
  </si>
  <si>
    <t>San Juan Teposcolula</t>
  </si>
  <si>
    <t>20222</t>
  </si>
  <si>
    <t>San Juan Yaeé</t>
  </si>
  <si>
    <t>20223</t>
  </si>
  <si>
    <t>San Juan Yatzona</t>
  </si>
  <si>
    <t>20224</t>
  </si>
  <si>
    <t>San Juan Yucuita</t>
  </si>
  <si>
    <t>20225</t>
  </si>
  <si>
    <t>San Lorenzo</t>
  </si>
  <si>
    <t>20226</t>
  </si>
  <si>
    <t>San Lorenzo Albarradas</t>
  </si>
  <si>
    <t>20227</t>
  </si>
  <si>
    <t>San Lorenzo Cacaotepec</t>
  </si>
  <si>
    <t>20228</t>
  </si>
  <si>
    <t>San Lorenzo Cuaunecuiltitla</t>
  </si>
  <si>
    <t>20229</t>
  </si>
  <si>
    <t>San Lorenzo Texmelúcan</t>
  </si>
  <si>
    <t>20230</t>
  </si>
  <si>
    <t>San Lorenzo Victoria</t>
  </si>
  <si>
    <t>20231</t>
  </si>
  <si>
    <t>San Lucas Camotlán</t>
  </si>
  <si>
    <t>20232</t>
  </si>
  <si>
    <t>San Lucas Ojitlán</t>
  </si>
  <si>
    <t>20233</t>
  </si>
  <si>
    <t>San Lucas Quiaviní</t>
  </si>
  <si>
    <t>20234</t>
  </si>
  <si>
    <t>San Lucas Zoquiápam</t>
  </si>
  <si>
    <t>20235</t>
  </si>
  <si>
    <t>San Luis Amatlán</t>
  </si>
  <si>
    <t>20236</t>
  </si>
  <si>
    <t>San Marcial Ozolotepec</t>
  </si>
  <si>
    <t>20237</t>
  </si>
  <si>
    <t>San Marcos Arteaga</t>
  </si>
  <si>
    <t>20238</t>
  </si>
  <si>
    <t>San Martín de los Cansecos</t>
  </si>
  <si>
    <t>20239</t>
  </si>
  <si>
    <t>San Martín Huamelúlpam</t>
  </si>
  <si>
    <t>20240</t>
  </si>
  <si>
    <t>San Martín Itunyoso</t>
  </si>
  <si>
    <t>20241</t>
  </si>
  <si>
    <t>San Martín Lachilá</t>
  </si>
  <si>
    <t>20242</t>
  </si>
  <si>
    <t>San Martín Peras</t>
  </si>
  <si>
    <t>20243</t>
  </si>
  <si>
    <t>San Martín Tilcajete</t>
  </si>
  <si>
    <t>20244</t>
  </si>
  <si>
    <t>San Martín Toxpalan</t>
  </si>
  <si>
    <t>20245</t>
  </si>
  <si>
    <t>San Martín Zacatepec</t>
  </si>
  <si>
    <t>20246</t>
  </si>
  <si>
    <t>San Mateo Cajonos</t>
  </si>
  <si>
    <t>20247</t>
  </si>
  <si>
    <t>Capulálpam de Méndez</t>
  </si>
  <si>
    <t>20248</t>
  </si>
  <si>
    <t>San Mateo del Mar</t>
  </si>
  <si>
    <t>20249</t>
  </si>
  <si>
    <t>San Mateo Yoloxochitlán</t>
  </si>
  <si>
    <t>20250</t>
  </si>
  <si>
    <t>San Mateo Etlatongo</t>
  </si>
  <si>
    <t>20251</t>
  </si>
  <si>
    <t>San Mateo Nejápam</t>
  </si>
  <si>
    <t>20252</t>
  </si>
  <si>
    <t>San Mateo Peñasco</t>
  </si>
  <si>
    <t>20253</t>
  </si>
  <si>
    <t>San Mateo Piñas</t>
  </si>
  <si>
    <t>20254</t>
  </si>
  <si>
    <t>San Mateo Río Hondo</t>
  </si>
  <si>
    <t>20255</t>
  </si>
  <si>
    <t>San Mateo Sindihui</t>
  </si>
  <si>
    <t>20256</t>
  </si>
  <si>
    <t>San Mateo Tlapiltepec</t>
  </si>
  <si>
    <t>20257</t>
  </si>
  <si>
    <t>San Melchor Betaza</t>
  </si>
  <si>
    <t>20258</t>
  </si>
  <si>
    <t>San Miguel Achiutla</t>
  </si>
  <si>
    <t>20259</t>
  </si>
  <si>
    <t>San Miguel Ahuehuetitlán</t>
  </si>
  <si>
    <t>20260</t>
  </si>
  <si>
    <t>San Miguel Aloápam</t>
  </si>
  <si>
    <t>20261</t>
  </si>
  <si>
    <t>San Miguel Amatitlán</t>
  </si>
  <si>
    <t>20262</t>
  </si>
  <si>
    <t>San Miguel Amatlán</t>
  </si>
  <si>
    <t>20263</t>
  </si>
  <si>
    <t>San Miguel Coatlán</t>
  </si>
  <si>
    <t>20264</t>
  </si>
  <si>
    <t>San Miguel Chicahua</t>
  </si>
  <si>
    <t>20265</t>
  </si>
  <si>
    <t>San Miguel Chimalapa</t>
  </si>
  <si>
    <t>20266</t>
  </si>
  <si>
    <t>San Miguel del Puerto</t>
  </si>
  <si>
    <t>20267</t>
  </si>
  <si>
    <t>San Miguel del Río</t>
  </si>
  <si>
    <t>20268</t>
  </si>
  <si>
    <t>San Miguel Ejutla</t>
  </si>
  <si>
    <t>20269</t>
  </si>
  <si>
    <t>San Miguel el Grande</t>
  </si>
  <si>
    <t>20270</t>
  </si>
  <si>
    <t>San Miguel Huautla</t>
  </si>
  <si>
    <t>20271</t>
  </si>
  <si>
    <t>San Miguel Mixtepec</t>
  </si>
  <si>
    <t>20272</t>
  </si>
  <si>
    <t>San Miguel Panixtlahuaca</t>
  </si>
  <si>
    <t>20273</t>
  </si>
  <si>
    <t>San Miguel Peras</t>
  </si>
  <si>
    <t>20274</t>
  </si>
  <si>
    <t>San Miguel Piedras</t>
  </si>
  <si>
    <t>20275</t>
  </si>
  <si>
    <t>San Miguel Quetzaltepec</t>
  </si>
  <si>
    <t>20276</t>
  </si>
  <si>
    <t>San Miguel Santa Flor</t>
  </si>
  <si>
    <t>20277</t>
  </si>
  <si>
    <t>Villa Sola de Vega</t>
  </si>
  <si>
    <t>20278</t>
  </si>
  <si>
    <t>San Miguel Soyaltepec</t>
  </si>
  <si>
    <t>20279</t>
  </si>
  <si>
    <t>San Miguel Suchixtepec</t>
  </si>
  <si>
    <t>20280</t>
  </si>
  <si>
    <t>Villa Talea de Castro</t>
  </si>
  <si>
    <t>20281</t>
  </si>
  <si>
    <t>San Miguel Tecomatlán</t>
  </si>
  <si>
    <t>20282</t>
  </si>
  <si>
    <t>San Miguel Tenango</t>
  </si>
  <si>
    <t>20283</t>
  </si>
  <si>
    <t>San Miguel Tequixtepec</t>
  </si>
  <si>
    <t>20284</t>
  </si>
  <si>
    <t>San Miguel Tilquiápam</t>
  </si>
  <si>
    <t>20285</t>
  </si>
  <si>
    <t>San Miguel Tlacamama</t>
  </si>
  <si>
    <t>20286</t>
  </si>
  <si>
    <t>San Miguel Tlacotepec</t>
  </si>
  <si>
    <t>20287</t>
  </si>
  <si>
    <t>San Miguel Tulancingo</t>
  </si>
  <si>
    <t>20288</t>
  </si>
  <si>
    <t>San Miguel Yotao</t>
  </si>
  <si>
    <t>20289</t>
  </si>
  <si>
    <t>20290</t>
  </si>
  <si>
    <t>San Nicolás Hidalgo</t>
  </si>
  <si>
    <t>20291</t>
  </si>
  <si>
    <t>San Pablo Coatlán</t>
  </si>
  <si>
    <t>20292</t>
  </si>
  <si>
    <t>San Pablo Cuatro Venados</t>
  </si>
  <si>
    <t>20293</t>
  </si>
  <si>
    <t>San Pablo Etla</t>
  </si>
  <si>
    <t>20294</t>
  </si>
  <si>
    <t>San Pablo Huitzo</t>
  </si>
  <si>
    <t>20295</t>
  </si>
  <si>
    <t>San Pablo Huixtepec</t>
  </si>
  <si>
    <t>20296</t>
  </si>
  <si>
    <t>San Pablo Macuiltianguis</t>
  </si>
  <si>
    <t>20297</t>
  </si>
  <si>
    <t>San Pablo Tijaltepec</t>
  </si>
  <si>
    <t>20298</t>
  </si>
  <si>
    <t>San Pablo Villa de Mitla</t>
  </si>
  <si>
    <t>20299</t>
  </si>
  <si>
    <t>San Pablo Yaganiza</t>
  </si>
  <si>
    <t>20300</t>
  </si>
  <si>
    <t>San Pedro Amuzgos</t>
  </si>
  <si>
    <t>20301</t>
  </si>
  <si>
    <t>San Pedro Apóstol</t>
  </si>
  <si>
    <t>20302</t>
  </si>
  <si>
    <t>San Pedro Atoyac</t>
  </si>
  <si>
    <t>20303</t>
  </si>
  <si>
    <t>San Pedro Cajonos</t>
  </si>
  <si>
    <t>20304</t>
  </si>
  <si>
    <t>San Pedro Coxcaltepec Cántaros</t>
  </si>
  <si>
    <t>20305</t>
  </si>
  <si>
    <t>San Pedro Comitancillo</t>
  </si>
  <si>
    <t>20306</t>
  </si>
  <si>
    <t>San Pedro el Alto</t>
  </si>
  <si>
    <t>20307</t>
  </si>
  <si>
    <t>San Pedro Huamelula</t>
  </si>
  <si>
    <t>20308</t>
  </si>
  <si>
    <t>San Pedro Huilotepec</t>
  </si>
  <si>
    <t>20309</t>
  </si>
  <si>
    <t>San Pedro Ixcatlán</t>
  </si>
  <si>
    <t>20310</t>
  </si>
  <si>
    <t>San Pedro Ixtlahuaca</t>
  </si>
  <si>
    <t>20311</t>
  </si>
  <si>
    <t>San Pedro Jaltepetongo</t>
  </si>
  <si>
    <t>20312</t>
  </si>
  <si>
    <t>San Pedro Jicayán</t>
  </si>
  <si>
    <t>20313</t>
  </si>
  <si>
    <t>San Pedro Jocotipac</t>
  </si>
  <si>
    <t>20314</t>
  </si>
  <si>
    <t>San Pedro Juchatengo</t>
  </si>
  <si>
    <t>20315</t>
  </si>
  <si>
    <t>San Pedro Mártir</t>
  </si>
  <si>
    <t>20316</t>
  </si>
  <si>
    <t>San Pedro Mártir Quiechapa</t>
  </si>
  <si>
    <t>20317</t>
  </si>
  <si>
    <t>San Pedro Mártir Yucuxaco</t>
  </si>
  <si>
    <t>20318</t>
  </si>
  <si>
    <t>San Pedro Mixtepec -Dto. 22 -</t>
  </si>
  <si>
    <t>20319</t>
  </si>
  <si>
    <t>San Pedro Mixtepec -Dto. 26 -</t>
  </si>
  <si>
    <t>20320</t>
  </si>
  <si>
    <t>San Pedro Molinos</t>
  </si>
  <si>
    <t>20321</t>
  </si>
  <si>
    <t>San Pedro Nopala</t>
  </si>
  <si>
    <t>20322</t>
  </si>
  <si>
    <t>San Pedro Ocopetatillo</t>
  </si>
  <si>
    <t>20323</t>
  </si>
  <si>
    <t>San Pedro Ocotepec</t>
  </si>
  <si>
    <t>20324</t>
  </si>
  <si>
    <t>San Pedro Pochutla</t>
  </si>
  <si>
    <t>20325</t>
  </si>
  <si>
    <t>San Pedro Quiatoni</t>
  </si>
  <si>
    <t>20326</t>
  </si>
  <si>
    <t>San Pedro Sochiápam</t>
  </si>
  <si>
    <t>20327</t>
  </si>
  <si>
    <t>San Pedro Tapanatepec</t>
  </si>
  <si>
    <t>20328</t>
  </si>
  <si>
    <t>San Pedro Taviche</t>
  </si>
  <si>
    <t>20329</t>
  </si>
  <si>
    <t>San Pedro Teozacoalco</t>
  </si>
  <si>
    <t>20330</t>
  </si>
  <si>
    <t>San Pedro Teutila</t>
  </si>
  <si>
    <t>20331</t>
  </si>
  <si>
    <t>San Pedro Tidaá</t>
  </si>
  <si>
    <t>20332</t>
  </si>
  <si>
    <t>San Pedro Topiltepec</t>
  </si>
  <si>
    <t>20333</t>
  </si>
  <si>
    <t>San Pedro Totolápam</t>
  </si>
  <si>
    <t>20334</t>
  </si>
  <si>
    <t>Villa de Tututepec</t>
  </si>
  <si>
    <t>20335</t>
  </si>
  <si>
    <t>San Pedro Yaneri</t>
  </si>
  <si>
    <t>20336</t>
  </si>
  <si>
    <t>San Pedro Yólox</t>
  </si>
  <si>
    <t>20337</t>
  </si>
  <si>
    <t>San Pedro y San Pablo Ayutla</t>
  </si>
  <si>
    <t>20338</t>
  </si>
  <si>
    <t>Villa de Etla</t>
  </si>
  <si>
    <t>20339</t>
  </si>
  <si>
    <t>San Pedro y San Pablo Teposcolula</t>
  </si>
  <si>
    <t>20340</t>
  </si>
  <si>
    <t>San Pedro y San Pablo Tequixtepec</t>
  </si>
  <si>
    <t>20341</t>
  </si>
  <si>
    <t>San Pedro Yucunama</t>
  </si>
  <si>
    <t>20342</t>
  </si>
  <si>
    <t>San Raymundo Jalpan</t>
  </si>
  <si>
    <t>20343</t>
  </si>
  <si>
    <t>San Sebastián Abasolo</t>
  </si>
  <si>
    <t>20344</t>
  </si>
  <si>
    <t>San Sebastián Coatlán</t>
  </si>
  <si>
    <t>20345</t>
  </si>
  <si>
    <t>San Sebastián Ixcapa</t>
  </si>
  <si>
    <t>20346</t>
  </si>
  <si>
    <t>San Sebastián Nicananduta</t>
  </si>
  <si>
    <t>20347</t>
  </si>
  <si>
    <t>San Sebastián Río Hondo</t>
  </si>
  <si>
    <t>20348</t>
  </si>
  <si>
    <t>San Sebastián Tecomaxtlahuaca</t>
  </si>
  <si>
    <t>20349</t>
  </si>
  <si>
    <t>San Sebastián Teitipac</t>
  </si>
  <si>
    <t>20350</t>
  </si>
  <si>
    <t>San Sebastián Tutla</t>
  </si>
  <si>
    <t>20351</t>
  </si>
  <si>
    <t>San Simón Almolongas</t>
  </si>
  <si>
    <t>20352</t>
  </si>
  <si>
    <t>San Simón Zahuatlán</t>
  </si>
  <si>
    <t>20353</t>
  </si>
  <si>
    <t>20354</t>
  </si>
  <si>
    <t>Santa Ana Ateixtlahuaca</t>
  </si>
  <si>
    <t>20355</t>
  </si>
  <si>
    <t>Santa Ana Cuauhtémoc</t>
  </si>
  <si>
    <t>20356</t>
  </si>
  <si>
    <t>Santa Ana del Valle</t>
  </si>
  <si>
    <t>20357</t>
  </si>
  <si>
    <t>Santa Ana Tavela</t>
  </si>
  <si>
    <t>20358</t>
  </si>
  <si>
    <t>Santa Ana Tlapacoyan</t>
  </si>
  <si>
    <t>20359</t>
  </si>
  <si>
    <t>Santa Ana Yareni</t>
  </si>
  <si>
    <t>20360</t>
  </si>
  <si>
    <t>Santa Ana Zegache</t>
  </si>
  <si>
    <t>20361</t>
  </si>
  <si>
    <t>Santa Catalina Quierí</t>
  </si>
  <si>
    <t>20362</t>
  </si>
  <si>
    <t>Santa Catarina Cuixtla</t>
  </si>
  <si>
    <t>20363</t>
  </si>
  <si>
    <t>Santa Catarina Ixtepeji</t>
  </si>
  <si>
    <t>20364</t>
  </si>
  <si>
    <t>Santa Catarina Juquila</t>
  </si>
  <si>
    <t>20365</t>
  </si>
  <si>
    <t>Santa Catarina Lachatao</t>
  </si>
  <si>
    <t>20366</t>
  </si>
  <si>
    <t>Santa Catarina Loxicha</t>
  </si>
  <si>
    <t>20367</t>
  </si>
  <si>
    <t>Santa Catarina Mechoacán</t>
  </si>
  <si>
    <t>20368</t>
  </si>
  <si>
    <t>Santa Catarina Minas</t>
  </si>
  <si>
    <t>20369</t>
  </si>
  <si>
    <t>Santa Catarina Quiané</t>
  </si>
  <si>
    <t>20370</t>
  </si>
  <si>
    <t>Santa Catarina Tayata</t>
  </si>
  <si>
    <t>20371</t>
  </si>
  <si>
    <t>Santa Catarina Ticuá</t>
  </si>
  <si>
    <t>20372</t>
  </si>
  <si>
    <t>Santa Catarina Yosonotú</t>
  </si>
  <si>
    <t>20373</t>
  </si>
  <si>
    <t>Santa Catarina Zapoquila</t>
  </si>
  <si>
    <t>20374</t>
  </si>
  <si>
    <t>Santa Cruz Acatepec</t>
  </si>
  <si>
    <t>20375</t>
  </si>
  <si>
    <t>Santa Cruz Amilpas</t>
  </si>
  <si>
    <t>20376</t>
  </si>
  <si>
    <t>Santa Cruz de Bravo</t>
  </si>
  <si>
    <t>20377</t>
  </si>
  <si>
    <t>Santa Cruz Itundujia</t>
  </si>
  <si>
    <t>20378</t>
  </si>
  <si>
    <t>Santa Cruz Mixtepec</t>
  </si>
  <si>
    <t>20379</t>
  </si>
  <si>
    <t>Santa Cruz Nundaco</t>
  </si>
  <si>
    <t>20380</t>
  </si>
  <si>
    <t>Santa Cruz Papalutla</t>
  </si>
  <si>
    <t>20381</t>
  </si>
  <si>
    <t>Santa Cruz Tacache de Mina</t>
  </si>
  <si>
    <t>20382</t>
  </si>
  <si>
    <t>Santa Cruz Tacahua</t>
  </si>
  <si>
    <t>20383</t>
  </si>
  <si>
    <t>Santa Cruz Tayata</t>
  </si>
  <si>
    <t>20384</t>
  </si>
  <si>
    <t>Santa Cruz Xitla</t>
  </si>
  <si>
    <t>20385</t>
  </si>
  <si>
    <t>Santa Cruz Xoxocotlán</t>
  </si>
  <si>
    <t>20386</t>
  </si>
  <si>
    <t>Santa Cruz Zenzontepec</t>
  </si>
  <si>
    <t>20387</t>
  </si>
  <si>
    <t>Santa Gertrudis</t>
  </si>
  <si>
    <t>20388</t>
  </si>
  <si>
    <t>Santa Inés del Monte</t>
  </si>
  <si>
    <t>20389</t>
  </si>
  <si>
    <t>Santa Inés Yatzeche</t>
  </si>
  <si>
    <t>20390</t>
  </si>
  <si>
    <t>Santa Lucía del Camino</t>
  </si>
  <si>
    <t>20391</t>
  </si>
  <si>
    <t>Santa Lucía Miahuatlán</t>
  </si>
  <si>
    <t>20392</t>
  </si>
  <si>
    <t>Santa Lucía Monteverde</t>
  </si>
  <si>
    <t>20393</t>
  </si>
  <si>
    <t>Santa Lucía Ocotlán</t>
  </si>
  <si>
    <t>20394</t>
  </si>
  <si>
    <t>Santa María Alotepec</t>
  </si>
  <si>
    <t>20395</t>
  </si>
  <si>
    <t>Santa María Apazco</t>
  </si>
  <si>
    <t>20396</t>
  </si>
  <si>
    <t>Santa María la Asunción</t>
  </si>
  <si>
    <t>20397</t>
  </si>
  <si>
    <t>Heroica Ciudad de Tlaxiaco</t>
  </si>
  <si>
    <t>20398</t>
  </si>
  <si>
    <t>Ayoquezco de Aldama</t>
  </si>
  <si>
    <t>20399</t>
  </si>
  <si>
    <t>Santa María Atzompa</t>
  </si>
  <si>
    <t>20400</t>
  </si>
  <si>
    <t>Santa María Camotlán</t>
  </si>
  <si>
    <t>20401</t>
  </si>
  <si>
    <t>Santa María Colotepec</t>
  </si>
  <si>
    <t>20402</t>
  </si>
  <si>
    <t>Santa María Cortijo</t>
  </si>
  <si>
    <t>20403</t>
  </si>
  <si>
    <t>Santa María Coyotepec</t>
  </si>
  <si>
    <t>20404</t>
  </si>
  <si>
    <t>Santa María Chachoápam</t>
  </si>
  <si>
    <t>20405</t>
  </si>
  <si>
    <t>Villa de Chilapa de Díaz</t>
  </si>
  <si>
    <t>20406</t>
  </si>
  <si>
    <t>Santa María Chilchotla</t>
  </si>
  <si>
    <t>20407</t>
  </si>
  <si>
    <t>Santa María Chimalapa</t>
  </si>
  <si>
    <t>20408</t>
  </si>
  <si>
    <t>Santa María del Rosario</t>
  </si>
  <si>
    <t>20409</t>
  </si>
  <si>
    <t>Santa María del Tule</t>
  </si>
  <si>
    <t>20410</t>
  </si>
  <si>
    <t>Santa María Ecatepec</t>
  </si>
  <si>
    <t>20411</t>
  </si>
  <si>
    <t>Santa María Guelacé</t>
  </si>
  <si>
    <t>20412</t>
  </si>
  <si>
    <t>Santa María Guienagati</t>
  </si>
  <si>
    <t>20413</t>
  </si>
  <si>
    <t>Santa María Huatulco</t>
  </si>
  <si>
    <t>20414</t>
  </si>
  <si>
    <t>Santa María Huazolotitlán</t>
  </si>
  <si>
    <t>20415</t>
  </si>
  <si>
    <t>Santa María Ipalapa</t>
  </si>
  <si>
    <t>20416</t>
  </si>
  <si>
    <t>Santa María Ixcatlán</t>
  </si>
  <si>
    <t>20417</t>
  </si>
  <si>
    <t>Santa María Jacatepec</t>
  </si>
  <si>
    <t>20418</t>
  </si>
  <si>
    <t>Santa María Jalapa del Marqués</t>
  </si>
  <si>
    <t>20419</t>
  </si>
  <si>
    <t>Santa María Jaltianguis</t>
  </si>
  <si>
    <t>20420</t>
  </si>
  <si>
    <t>Santa María Lachixío</t>
  </si>
  <si>
    <t>20421</t>
  </si>
  <si>
    <t>Santa María Mixtequilla</t>
  </si>
  <si>
    <t>20422</t>
  </si>
  <si>
    <t>Santa María Nativitas</t>
  </si>
  <si>
    <t>20423</t>
  </si>
  <si>
    <t>Santa María Nduayaco</t>
  </si>
  <si>
    <t>20424</t>
  </si>
  <si>
    <t>Santa María Ozolotepec</t>
  </si>
  <si>
    <t>20425</t>
  </si>
  <si>
    <t>Santa María Pápalo</t>
  </si>
  <si>
    <t>20426</t>
  </si>
  <si>
    <t>Santa María Peñoles</t>
  </si>
  <si>
    <t>20427</t>
  </si>
  <si>
    <t>Santa María Petapa</t>
  </si>
  <si>
    <t>20428</t>
  </si>
  <si>
    <t>Santa María Quiegolani</t>
  </si>
  <si>
    <t>20429</t>
  </si>
  <si>
    <t>Santa María Sola</t>
  </si>
  <si>
    <t>20430</t>
  </si>
  <si>
    <t>Santa María Tataltepec</t>
  </si>
  <si>
    <t>20431</t>
  </si>
  <si>
    <t>Santa María Tecomavaca</t>
  </si>
  <si>
    <t>20432</t>
  </si>
  <si>
    <t>Santa María Temaxcalapa</t>
  </si>
  <si>
    <t>20433</t>
  </si>
  <si>
    <t>Santa María Temaxcaltepec</t>
  </si>
  <si>
    <t>20434</t>
  </si>
  <si>
    <t>Santa María Teopoxco</t>
  </si>
  <si>
    <t>20435</t>
  </si>
  <si>
    <t>Santa María Tepantlali</t>
  </si>
  <si>
    <t>20436</t>
  </si>
  <si>
    <t>Santa María Texcatitlán</t>
  </si>
  <si>
    <t>20437</t>
  </si>
  <si>
    <t>Santa María Tlahuitoltepec</t>
  </si>
  <si>
    <t>20438</t>
  </si>
  <si>
    <t>Santa María Tlalixtac</t>
  </si>
  <si>
    <t>20439</t>
  </si>
  <si>
    <t>Santa María Tonameca</t>
  </si>
  <si>
    <t>20440</t>
  </si>
  <si>
    <t>Santa María Totolapilla</t>
  </si>
  <si>
    <t>20441</t>
  </si>
  <si>
    <t>Santa María Xadani</t>
  </si>
  <si>
    <t>20442</t>
  </si>
  <si>
    <t>Santa María Yalina</t>
  </si>
  <si>
    <t>20443</t>
  </si>
  <si>
    <t>Santa María Yavesía</t>
  </si>
  <si>
    <t>20444</t>
  </si>
  <si>
    <t>Santa María Yolotepec</t>
  </si>
  <si>
    <t>20445</t>
  </si>
  <si>
    <t>Santa María Yosoyúa</t>
  </si>
  <si>
    <t>20446</t>
  </si>
  <si>
    <t>Santa María Yucuhiti</t>
  </si>
  <si>
    <t>20447</t>
  </si>
  <si>
    <t>Santa María Zacatepec</t>
  </si>
  <si>
    <t>20448</t>
  </si>
  <si>
    <t>Santa María Zaniza</t>
  </si>
  <si>
    <t>20449</t>
  </si>
  <si>
    <t>Santa María Zoquitlán</t>
  </si>
  <si>
    <t>20450</t>
  </si>
  <si>
    <t>Santiago Amoltepec</t>
  </si>
  <si>
    <t>20451</t>
  </si>
  <si>
    <t>Santiago Apoala</t>
  </si>
  <si>
    <t>20452</t>
  </si>
  <si>
    <t>Santiago Apóstol</t>
  </si>
  <si>
    <t>20453</t>
  </si>
  <si>
    <t>Santiago Astata</t>
  </si>
  <si>
    <t>20454</t>
  </si>
  <si>
    <t>Santiago Atitlán</t>
  </si>
  <si>
    <t>20455</t>
  </si>
  <si>
    <t>Santiago Ayuquililla</t>
  </si>
  <si>
    <t>20456</t>
  </si>
  <si>
    <t>Santiago Cacaloxtepec</t>
  </si>
  <si>
    <t>20457</t>
  </si>
  <si>
    <t>Santiago Camotlán</t>
  </si>
  <si>
    <t>20458</t>
  </si>
  <si>
    <t>Santiago Comaltepec</t>
  </si>
  <si>
    <t>20459</t>
  </si>
  <si>
    <t>Villa de Santiago Chazumba</t>
  </si>
  <si>
    <t>20460</t>
  </si>
  <si>
    <t>Santiago Choápam</t>
  </si>
  <si>
    <t>20461</t>
  </si>
  <si>
    <t>Santiago del Río</t>
  </si>
  <si>
    <t>20462</t>
  </si>
  <si>
    <t>Santiago Huajolotitlán</t>
  </si>
  <si>
    <t>20463</t>
  </si>
  <si>
    <t>Santiago Huauclilla</t>
  </si>
  <si>
    <t>20464</t>
  </si>
  <si>
    <t>Santiago Ihuitlán Plumas</t>
  </si>
  <si>
    <t>20465</t>
  </si>
  <si>
    <t>Santiago Ixcuintepec</t>
  </si>
  <si>
    <t>20466</t>
  </si>
  <si>
    <t>Santiago Ixtayutla</t>
  </si>
  <si>
    <t>20467</t>
  </si>
  <si>
    <t>Santiago Jamiltepec</t>
  </si>
  <si>
    <t>20468</t>
  </si>
  <si>
    <t>Santiago Jocotepec</t>
  </si>
  <si>
    <t>20469</t>
  </si>
  <si>
    <t>Santiago Juxtlahuaca</t>
  </si>
  <si>
    <t>20470</t>
  </si>
  <si>
    <t>Santiago Lachiguiri</t>
  </si>
  <si>
    <t>20471</t>
  </si>
  <si>
    <t>Santiago Lalopa</t>
  </si>
  <si>
    <t>20472</t>
  </si>
  <si>
    <t>Santiago Laollaga</t>
  </si>
  <si>
    <t>20473</t>
  </si>
  <si>
    <t>Santiago Laxopa</t>
  </si>
  <si>
    <t>20474</t>
  </si>
  <si>
    <t>Santiago Llano Grande</t>
  </si>
  <si>
    <t>20475</t>
  </si>
  <si>
    <t>Santiago Matatlán</t>
  </si>
  <si>
    <t>20476</t>
  </si>
  <si>
    <t>Santiago Miltepec</t>
  </si>
  <si>
    <t>20477</t>
  </si>
  <si>
    <t>Santiago Minas</t>
  </si>
  <si>
    <t>20478</t>
  </si>
  <si>
    <t>Santiago Nacaltepec</t>
  </si>
  <si>
    <t>20479</t>
  </si>
  <si>
    <t>Santiago Nejapilla</t>
  </si>
  <si>
    <t>20480</t>
  </si>
  <si>
    <t>Santiago Nundiche</t>
  </si>
  <si>
    <t>20481</t>
  </si>
  <si>
    <t>Santiago Nuyoó</t>
  </si>
  <si>
    <t>20482</t>
  </si>
  <si>
    <t>Santiago Pinotepa Nacional</t>
  </si>
  <si>
    <t>20483</t>
  </si>
  <si>
    <t>Santiago Suchilquitongo</t>
  </si>
  <si>
    <t>20484</t>
  </si>
  <si>
    <t>Santiago Tamazola</t>
  </si>
  <si>
    <t>20485</t>
  </si>
  <si>
    <t>Santiago Tapextla</t>
  </si>
  <si>
    <t>20486</t>
  </si>
  <si>
    <t>Villa Tejúpam de la Unión</t>
  </si>
  <si>
    <t>20487</t>
  </si>
  <si>
    <t>Santiago Tenango</t>
  </si>
  <si>
    <t>20488</t>
  </si>
  <si>
    <t>Santiago Tepetlapa</t>
  </si>
  <si>
    <t>20489</t>
  </si>
  <si>
    <t>Santiago Tetepec</t>
  </si>
  <si>
    <t>20490</t>
  </si>
  <si>
    <t>Santiago Texcalcingo</t>
  </si>
  <si>
    <t>20491</t>
  </si>
  <si>
    <t>Santiago Textitlán</t>
  </si>
  <si>
    <t>20492</t>
  </si>
  <si>
    <t>Santiago Tilantongo</t>
  </si>
  <si>
    <t>20493</t>
  </si>
  <si>
    <t>Santiago Tillo</t>
  </si>
  <si>
    <t>20494</t>
  </si>
  <si>
    <t>Santiago Tlazoyaltepec</t>
  </si>
  <si>
    <t>20495</t>
  </si>
  <si>
    <t>Santiago Xanica</t>
  </si>
  <si>
    <t>20496</t>
  </si>
  <si>
    <t>Santiago Xiacuí</t>
  </si>
  <si>
    <t>20497</t>
  </si>
  <si>
    <t>Santiago Yaitepec</t>
  </si>
  <si>
    <t>20498</t>
  </si>
  <si>
    <t>Santiago Yaveo</t>
  </si>
  <si>
    <t>20499</t>
  </si>
  <si>
    <t>Santiago Yolomécatl</t>
  </si>
  <si>
    <t>20500</t>
  </si>
  <si>
    <t>Santiago Yosondúa</t>
  </si>
  <si>
    <t>20501</t>
  </si>
  <si>
    <t>Santiago Yucuyachi</t>
  </si>
  <si>
    <t>20502</t>
  </si>
  <si>
    <t>Santiago Zacatepec</t>
  </si>
  <si>
    <t>20503</t>
  </si>
  <si>
    <t>Santiago Zoochila</t>
  </si>
  <si>
    <t>20504</t>
  </si>
  <si>
    <t>Nuevo Zoquiápam</t>
  </si>
  <si>
    <t>20505</t>
  </si>
  <si>
    <t>Santo Domingo Ingenio</t>
  </si>
  <si>
    <t>20506</t>
  </si>
  <si>
    <t>Santo Domingo Albarradas</t>
  </si>
  <si>
    <t>20507</t>
  </si>
  <si>
    <t>Santo Domingo Armenta</t>
  </si>
  <si>
    <t>20508</t>
  </si>
  <si>
    <t>Santo Domingo Chihuitán</t>
  </si>
  <si>
    <t>20509</t>
  </si>
  <si>
    <t>Santo Domingo de Morelos</t>
  </si>
  <si>
    <t>20510</t>
  </si>
  <si>
    <t>Santo Domingo Ixcatlán</t>
  </si>
  <si>
    <t>20511</t>
  </si>
  <si>
    <t>Santo Domingo Nuxaá</t>
  </si>
  <si>
    <t>20512</t>
  </si>
  <si>
    <t>Santo Domingo Ozolotepec</t>
  </si>
  <si>
    <t>20513</t>
  </si>
  <si>
    <t>Santo Domingo Petapa</t>
  </si>
  <si>
    <t>20514</t>
  </si>
  <si>
    <t>Santo Domingo Roayaga</t>
  </si>
  <si>
    <t>20515</t>
  </si>
  <si>
    <t>Santo Domingo Tehuantepec</t>
  </si>
  <si>
    <t>20516</t>
  </si>
  <si>
    <t>Santo Domingo Teojomulco</t>
  </si>
  <si>
    <t>20517</t>
  </si>
  <si>
    <t>Santo Domingo Tepuxtepec</t>
  </si>
  <si>
    <t>20518</t>
  </si>
  <si>
    <t>Santo Domingo Tlatayápam</t>
  </si>
  <si>
    <t>20519</t>
  </si>
  <si>
    <t>Santo Domingo Tomaltepec</t>
  </si>
  <si>
    <t>20520</t>
  </si>
  <si>
    <t>Santo Domingo Tonalá</t>
  </si>
  <si>
    <t>20521</t>
  </si>
  <si>
    <t>Santo Domingo Tonaltepec</t>
  </si>
  <si>
    <t>20522</t>
  </si>
  <si>
    <t>Santo Domingo Xagacía</t>
  </si>
  <si>
    <t>20523</t>
  </si>
  <si>
    <t>Santo Domingo Yanhuitlán</t>
  </si>
  <si>
    <t>20524</t>
  </si>
  <si>
    <t>Santo Domingo Yodohino</t>
  </si>
  <si>
    <t>20525</t>
  </si>
  <si>
    <t>Santo Domingo Zanatepec</t>
  </si>
  <si>
    <t>20526</t>
  </si>
  <si>
    <t>Santos Reyes Nopala</t>
  </si>
  <si>
    <t>20527</t>
  </si>
  <si>
    <t>Santos Reyes Pápalo</t>
  </si>
  <si>
    <t>20528</t>
  </si>
  <si>
    <t>Santos Reyes Tepejillo</t>
  </si>
  <si>
    <t>20529</t>
  </si>
  <si>
    <t>Santos Reyes Yucuná</t>
  </si>
  <si>
    <t>20530</t>
  </si>
  <si>
    <t>Santo Tomás Jalieza</t>
  </si>
  <si>
    <t>20531</t>
  </si>
  <si>
    <t>Santo Tomás Mazaltepec</t>
  </si>
  <si>
    <t>20532</t>
  </si>
  <si>
    <t>Santo Tomás Ocotepec</t>
  </si>
  <si>
    <t>20533</t>
  </si>
  <si>
    <t>Santo Tomás Tamazulapan</t>
  </si>
  <si>
    <t>20534</t>
  </si>
  <si>
    <t>San Vicente Coatlán</t>
  </si>
  <si>
    <t>20535</t>
  </si>
  <si>
    <t>San Vicente Lachixío</t>
  </si>
  <si>
    <t>20536</t>
  </si>
  <si>
    <t>San Vicente Nuñú</t>
  </si>
  <si>
    <t>20537</t>
  </si>
  <si>
    <t>Silacayoápam</t>
  </si>
  <si>
    <t>20538</t>
  </si>
  <si>
    <t>Sitio de Xitlapehua</t>
  </si>
  <si>
    <t>20539</t>
  </si>
  <si>
    <t>Soledad Etla</t>
  </si>
  <si>
    <t>20540</t>
  </si>
  <si>
    <t>Villa de Tamazulápam del Progreso</t>
  </si>
  <si>
    <t>20541</t>
  </si>
  <si>
    <t>Tanetze de Zaragoza</t>
  </si>
  <si>
    <t>20542</t>
  </si>
  <si>
    <t>Taniche</t>
  </si>
  <si>
    <t>20543</t>
  </si>
  <si>
    <t>Tataltepec de Valdés</t>
  </si>
  <si>
    <t>20544</t>
  </si>
  <si>
    <t>Teococuilco de Marcos Pérez</t>
  </si>
  <si>
    <t>20545</t>
  </si>
  <si>
    <t>Teotitlán de Flores Magón</t>
  </si>
  <si>
    <t>20546</t>
  </si>
  <si>
    <t>Teotitlán del Valle</t>
  </si>
  <si>
    <t>20547</t>
  </si>
  <si>
    <t>Teotongo</t>
  </si>
  <si>
    <t>20548</t>
  </si>
  <si>
    <t>Tepelmeme Villa de Morelos</t>
  </si>
  <si>
    <t>20549</t>
  </si>
  <si>
    <t>Heroica Villa Tezoatlán de Segura y Luna, Cuna de la Independencia de Oaxaca</t>
  </si>
  <si>
    <t>20550</t>
  </si>
  <si>
    <t>San Jerónimo Tlacochahuaya</t>
  </si>
  <si>
    <t>20551</t>
  </si>
  <si>
    <t>Tlacolula de Matamoros</t>
  </si>
  <si>
    <t>20552</t>
  </si>
  <si>
    <t>Tlacotepec Plumas</t>
  </si>
  <si>
    <t>20553</t>
  </si>
  <si>
    <t>Tlalixtac de Cabrera</t>
  </si>
  <si>
    <t>20554</t>
  </si>
  <si>
    <t>Totontepec Villa de Morelos</t>
  </si>
  <si>
    <t>20555</t>
  </si>
  <si>
    <t>Trinidad Zaachila</t>
  </si>
  <si>
    <t>20556</t>
  </si>
  <si>
    <t>La Trinidad Vista Hermosa</t>
  </si>
  <si>
    <t>20557</t>
  </si>
  <si>
    <t>Unión Hidalgo</t>
  </si>
  <si>
    <t>20558</t>
  </si>
  <si>
    <t>Valerio Trujano</t>
  </si>
  <si>
    <t>20559</t>
  </si>
  <si>
    <t>San Juan Bautista Valle Nacional</t>
  </si>
  <si>
    <t>20560</t>
  </si>
  <si>
    <t>Villa Díaz Ordaz</t>
  </si>
  <si>
    <t>20561</t>
  </si>
  <si>
    <t>Yaxe</t>
  </si>
  <si>
    <t>20562</t>
  </si>
  <si>
    <t>Magdalena Yodocono de Porfirio Díaz</t>
  </si>
  <si>
    <t>20563</t>
  </si>
  <si>
    <t>Yogana</t>
  </si>
  <si>
    <t>20564</t>
  </si>
  <si>
    <t>Yutanduchi de Guerrero</t>
  </si>
  <si>
    <t>20565</t>
  </si>
  <si>
    <t>Villa de Zaachila</t>
  </si>
  <si>
    <t>20566</t>
  </si>
  <si>
    <t>San Mateo Yucutindoo</t>
  </si>
  <si>
    <t>20567</t>
  </si>
  <si>
    <t>Zapotitlán Lagunas</t>
  </si>
  <si>
    <t>20568</t>
  </si>
  <si>
    <t>Zapotitlán Palmas</t>
  </si>
  <si>
    <t>20569</t>
  </si>
  <si>
    <t>Santa Inés de Zaragoza</t>
  </si>
  <si>
    <t>20570</t>
  </si>
  <si>
    <t>Zimatlán de Álvarez</t>
  </si>
  <si>
    <t>x</t>
  </si>
  <si>
    <t>catalogo</t>
  </si>
  <si>
    <t>""</t>
  </si>
  <si>
    <t>max</t>
  </si>
  <si>
    <t>min</t>
  </si>
  <si>
    <t>com</t>
  </si>
  <si>
    <t>Error logico no exceder por infracción la totalidad de infracciones</t>
  </si>
  <si>
    <t>total</t>
  </si>
  <si>
    <t>NS</t>
  </si>
  <si>
    <t>suma</t>
  </si>
  <si>
    <t>comp</t>
  </si>
  <si>
    <t>Largo dec</t>
  </si>
  <si>
    <t>Comp</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</si>
  <si>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</si>
  <si>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</si>
  <si>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</si>
  <si>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</si>
  <si>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</si>
  <si>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</si>
  <si>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</si>
  <si>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</si>
  <si>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</si>
  <si>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</si>
  <si>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</si>
  <si>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</si>
  <si>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</si>
  <si>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</si>
  <si>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</si>
  <si>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</si>
  <si>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</si>
  <si>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</si>
  <si>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</si>
  <si>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</si>
  <si>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</si>
  <si>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</si>
  <si>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</si>
  <si>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</si>
  <si>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</si>
  <si>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</si>
  <si>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</si>
  <si>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</si>
  <si>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</si>
  <si>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</si>
  <si>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</si>
  <si>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</si>
  <si>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AT77:AT80</t>
  </si>
  <si>
    <t>TOTAL</t>
  </si>
  <si>
    <t>SUMA</t>
  </si>
  <si>
    <t>COMP</t>
  </si>
  <si>
    <t>llenado</t>
  </si>
  <si>
    <r>
      <t xml:space="preserve">En este sentido, una vez completado el llenado de este instrumento, deberá enviarse en versión preliminar a la dirección electrónica de la Jefa o el Jefe de Departamento de Estadísticas de Gobierno (JDEG) de la Coordinación Estatal del INEGI: </t>
    </r>
    <r>
      <rPr>
        <b/>
        <sz val="9"/>
        <rFont val="Arial"/>
        <family val="2"/>
      </rPr>
      <t>isis.rosas@inegi.org.mx</t>
    </r>
  </si>
  <si>
    <t>06 de marzo al 14 de abril</t>
  </si>
  <si>
    <t>13 de marzo al 04 de mayo</t>
  </si>
  <si>
    <t>27 de marzo al 04 de mayo</t>
  </si>
  <si>
    <t>02 de mayo al 16 de junio</t>
  </si>
  <si>
    <r>
      <t xml:space="preserve">La versión definitiva del cuestionario en su versión electrónica deberá ser la misma que se entregue en versión física, de conformidad con las instrucciones correspondientes. Dicha entrega deberá realizarse en la dirección electrónica siguiente: </t>
    </r>
    <r>
      <rPr>
        <b/>
        <sz val="9"/>
        <rFont val="Arial"/>
        <family val="2"/>
      </rPr>
      <t>isis.rosas@inegi.org.mx</t>
    </r>
  </si>
  <si>
    <t>Ing. Juan Manuel Yglesias López</t>
  </si>
  <si>
    <t>Av. Araucarias #3, Colonia Esther Badillo, CP. 91190, Xalapa, Ver.</t>
  </si>
  <si>
    <t>Isis Rosas Roldán</t>
  </si>
  <si>
    <t>Subdirección Estatal de Estadística Económica / Coordinación Estatal Veracruz</t>
  </si>
  <si>
    <t>Jefa de Departamento de Estadísticas de Gobierno</t>
  </si>
  <si>
    <t>isis.rosas@inegi.org.mx</t>
  </si>
  <si>
    <t>228 8418452</t>
  </si>
</sst>
</file>

<file path=xl/styles.xml><?xml version="1.0" encoding="utf-8"?>
<styleSheet xmlns="http://schemas.openxmlformats.org/spreadsheetml/2006/main" xmlns:mc="http://schemas.openxmlformats.org/markup-compatibility/2006" xmlns:x14ac="http://schemas.microsoft.com/office/spreadsheetml/2009/9/ac" mc:Ignorable="x14ac">
  <fonts count="42">
    <font>
      <sz val="11"/>
      <color theme="1"/>
      <name val="Calibri"/>
      <family val="2"/>
      <scheme val="minor"/>
    </font>
    <font>
      <b/>
      <sz val="15"/>
      <color theme="1"/>
      <name val="Arial"/>
      <family val="2"/>
    </font>
    <font>
      <sz val="9"/>
      <color theme="1"/>
      <name val="Arial"/>
      <family val="2"/>
    </font>
    <font>
      <i/>
      <sz val="9"/>
      <color theme="1"/>
      <name val="Arial"/>
      <family val="2"/>
    </font>
    <font>
      <u/>
      <sz val="12"/>
      <color rgb="FF002060"/>
      <name val="Arial"/>
      <family val="2"/>
    </font>
    <font>
      <b/>
      <u/>
      <sz val="12"/>
      <color rgb="FF0070C0"/>
      <name val="Arial"/>
      <family val="2"/>
    </font>
    <font>
      <sz val="9"/>
      <color theme="0"/>
      <name val="Arial"/>
      <family val="2"/>
    </font>
    <font>
      <b/>
      <sz val="11"/>
      <color theme="0"/>
      <name val="Arial"/>
      <family val="2"/>
    </font>
    <font>
      <b/>
      <sz val="9"/>
      <color theme="0"/>
      <name val="Arial"/>
      <family val="2"/>
    </font>
    <font>
      <b/>
      <sz val="9"/>
      <color theme="1"/>
      <name val="Arial"/>
      <family val="2"/>
    </font>
    <font>
      <b/>
      <sz val="9"/>
      <name val="Arial"/>
      <family val="2"/>
    </font>
    <font>
      <sz val="9"/>
      <name val="Arial"/>
      <family val="2"/>
    </font>
    <font>
      <i/>
      <sz val="8"/>
      <color theme="1"/>
      <name val="Arial"/>
      <family val="2"/>
    </font>
    <font>
      <sz val="11"/>
      <color theme="1"/>
      <name val="Arial"/>
      <family val="2"/>
    </font>
    <font>
      <i/>
      <sz val="8"/>
      <name val="Arial"/>
      <family val="2"/>
    </font>
    <font>
      <u/>
      <sz val="11"/>
      <color theme="10"/>
      <name val="Calibri"/>
      <family val="2"/>
      <scheme val="minor"/>
    </font>
    <font>
      <u/>
      <sz val="9"/>
      <color theme="10"/>
      <name val="Arial"/>
      <family val="2"/>
    </font>
    <font>
      <sz val="9"/>
      <color theme="1"/>
      <name val="Arial "/>
    </font>
    <font>
      <sz val="11"/>
      <name val="Calibri"/>
      <family val="2"/>
      <scheme val="minor"/>
    </font>
    <font>
      <b/>
      <i/>
      <sz val="8"/>
      <name val="Arial"/>
      <family val="2"/>
    </font>
    <font>
      <sz val="11"/>
      <name val="Arial"/>
      <family val="2"/>
    </font>
    <font>
      <b/>
      <sz val="8"/>
      <name val="Arial"/>
      <family val="2"/>
    </font>
    <font>
      <u/>
      <sz val="11"/>
      <name val="Arial"/>
      <family val="2"/>
    </font>
    <font>
      <sz val="10"/>
      <name val="Arial"/>
      <family val="2"/>
    </font>
    <font>
      <b/>
      <u/>
      <sz val="9"/>
      <color rgb="FF0070C0"/>
      <name val="Arial"/>
      <family val="2"/>
    </font>
    <font>
      <b/>
      <sz val="15"/>
      <name val="Arial"/>
      <family val="2"/>
    </font>
    <font>
      <b/>
      <sz val="11"/>
      <color theme="0"/>
      <name val="Calibri"/>
      <family val="2"/>
      <scheme val="minor"/>
    </font>
    <font>
      <b/>
      <sz val="11"/>
      <color theme="1"/>
      <name val="Calibri"/>
      <family val="2"/>
      <scheme val="minor"/>
    </font>
    <font>
      <i/>
      <sz val="9"/>
      <name val="Arial"/>
      <family val="2"/>
    </font>
    <font>
      <b/>
      <sz val="15"/>
      <color rgb="FF000000"/>
      <name val="Arial"/>
      <family val="2"/>
    </font>
    <font>
      <sz val="10"/>
      <color theme="1"/>
      <name val="Arial"/>
      <family val="2"/>
    </font>
    <font>
      <b/>
      <sz val="8"/>
      <color theme="1"/>
      <name val="Arial"/>
      <family val="2"/>
    </font>
    <font>
      <b/>
      <sz val="11"/>
      <name val="Symbol"/>
      <family val="1"/>
      <charset val="2"/>
    </font>
    <font>
      <sz val="11"/>
      <color rgb="FF0070C0"/>
      <name val="Calibri"/>
      <family val="2"/>
      <scheme val="minor"/>
    </font>
    <font>
      <sz val="8"/>
      <name val="Arial"/>
      <family val="2"/>
    </font>
    <font>
      <b/>
      <u/>
      <sz val="12"/>
      <color theme="10"/>
      <name val="Arial"/>
      <family val="2"/>
    </font>
    <font>
      <i/>
      <u/>
      <sz val="8"/>
      <color rgb="FF0070C0"/>
      <name val="Arial"/>
      <family val="2"/>
    </font>
    <font>
      <sz val="9"/>
      <name val="Calibri"/>
      <family val="2"/>
      <scheme val="minor"/>
    </font>
    <font>
      <b/>
      <sz val="9"/>
      <color rgb="FFFF0000"/>
      <name val="Arial"/>
      <family val="2"/>
    </font>
    <font>
      <b/>
      <sz val="9"/>
      <color rgb="FF0077C8"/>
      <name val="Arial"/>
      <family val="2"/>
    </font>
    <font>
      <sz val="8"/>
      <color theme="1"/>
      <name val="Calibri"/>
      <family val="2"/>
      <scheme val="minor"/>
    </font>
    <font>
      <b/>
      <sz val="9"/>
      <color rgb="FF0070C0"/>
      <name val="Arial"/>
      <family val="2"/>
    </font>
  </fonts>
  <fills count="10">
    <fill>
      <patternFill patternType="none"/>
    </fill>
    <fill>
      <patternFill patternType="gray125"/>
    </fill>
    <fill>
      <patternFill patternType="solid">
        <fgColor rgb="FF6F7070"/>
        <bgColor indexed="64"/>
      </patternFill>
    </fill>
    <fill>
      <patternFill patternType="solid">
        <fgColor rgb="FF003057"/>
        <bgColor indexed="64"/>
      </patternFill>
    </fill>
    <fill>
      <patternFill patternType="solid">
        <fgColor theme="0" tint="-4.9989318521683403E-2"/>
        <bgColor indexed="64"/>
      </patternFill>
    </fill>
    <fill>
      <patternFill patternType="solid">
        <fgColor rgb="FF706F6F"/>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s>
  <borders count="64">
    <border>
      <left/>
      <right/>
      <top/>
      <bottom/>
      <diagonal/>
    </border>
    <border>
      <left style="medium">
        <color rgb="FF6F7070"/>
      </left>
      <right/>
      <top style="medium">
        <color rgb="FF6F7070"/>
      </top>
      <bottom style="medium">
        <color rgb="FF6F7070"/>
      </bottom>
      <diagonal/>
    </border>
    <border>
      <left/>
      <right/>
      <top style="medium">
        <color rgb="FF6F7070"/>
      </top>
      <bottom style="medium">
        <color rgb="FF6F7070"/>
      </bottom>
      <diagonal/>
    </border>
    <border>
      <left/>
      <right style="medium">
        <color rgb="FF6F7070"/>
      </right>
      <top style="medium">
        <color rgb="FF6F7070"/>
      </top>
      <bottom style="medium">
        <color rgb="FF6F7070"/>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thin">
        <color indexed="64"/>
      </left>
      <right/>
      <top/>
      <bottom/>
      <diagonal/>
    </border>
    <border>
      <left/>
      <right style="thin">
        <color indexed="64"/>
      </right>
      <top/>
      <bottom/>
      <diagonal/>
    </border>
    <border>
      <left/>
      <right style="thin">
        <color theme="1"/>
      </right>
      <top/>
      <bottom/>
      <diagonal/>
    </border>
    <border>
      <left style="thin">
        <color theme="1"/>
      </left>
      <right/>
      <top/>
      <bottom/>
      <diagonal/>
    </border>
    <border>
      <left style="thin">
        <color indexed="64"/>
      </left>
      <right/>
      <top/>
      <bottom style="thin">
        <color indexed="64"/>
      </bottom>
      <diagonal/>
    </border>
    <border>
      <left/>
      <right/>
      <top/>
      <bottom style="thin">
        <color theme="1"/>
      </bottom>
      <diagonal/>
    </border>
    <border>
      <left/>
      <right style="thin">
        <color theme="1"/>
      </right>
      <top/>
      <bottom style="thin">
        <color theme="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theme="0" tint="-0.249977111117893"/>
      </top>
      <bottom/>
      <diagonal/>
    </border>
    <border>
      <left/>
      <right style="thin">
        <color indexed="64"/>
      </right>
      <top style="medium">
        <color theme="0" tint="-0.249977111117893"/>
      </top>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thin">
        <color theme="0" tint="-0.24994659260841701"/>
      </bottom>
      <diagonal/>
    </border>
    <border>
      <left/>
      <right style="medium">
        <color rgb="FFBFBFBF"/>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medium">
        <color rgb="FFBFBFBF"/>
      </bottom>
      <diagonal/>
    </border>
    <border>
      <left style="thin">
        <color theme="0" tint="-0.24994659260841701"/>
      </left>
      <right style="thin">
        <color theme="0" tint="-0.24994659260841701"/>
      </right>
      <top style="thin">
        <color theme="0" tint="-0.24994659260841701"/>
      </top>
      <bottom style="medium">
        <color rgb="FFBFBFBF"/>
      </bottom>
      <diagonal/>
    </border>
    <border>
      <left style="thin">
        <color theme="0" tint="-0.24994659260841701"/>
      </left>
      <right style="medium">
        <color rgb="FFBFBFBF"/>
      </right>
      <top style="thin">
        <color theme="0" tint="-0.24994659260841701"/>
      </top>
      <bottom style="medium">
        <color rgb="FFBFBFBF"/>
      </bottom>
      <diagonal/>
    </border>
    <border>
      <left style="medium">
        <color theme="0" tint="-0.24994659260841701"/>
      </left>
      <right/>
      <top/>
      <bottom/>
      <diagonal/>
    </border>
    <border>
      <left/>
      <right style="medium">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5" fillId="0" borderId="0" applyNumberFormat="0" applyFill="0" applyBorder="0" applyAlignment="0" applyProtection="0"/>
  </cellStyleXfs>
  <cellXfs count="287">
    <xf numFmtId="0" fontId="0" fillId="0" borderId="0" xfId="0"/>
    <xf numFmtId="0" fontId="2" fillId="0" borderId="0" xfId="0"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6" fillId="2" borderId="4" xfId="0" applyFont="1" applyFill="1" applyBorder="1"/>
    <xf numFmtId="0" fontId="7" fillId="2" borderId="5" xfId="0" applyFont="1" applyFill="1" applyBorder="1"/>
    <xf numFmtId="0" fontId="6" fillId="2" borderId="5" xfId="0" applyFont="1" applyFill="1" applyBorder="1"/>
    <xf numFmtId="0" fontId="6" fillId="2" borderId="6" xfId="0" applyFont="1" applyFill="1" applyBorder="1"/>
    <xf numFmtId="0" fontId="2" fillId="2" borderId="4" xfId="0" applyFont="1" applyFill="1" applyBorder="1"/>
    <xf numFmtId="0" fontId="7" fillId="2" borderId="5" xfId="0" applyFont="1" applyFill="1" applyBorder="1" applyAlignment="1">
      <alignment vertical="center"/>
    </xf>
    <xf numFmtId="0" fontId="2" fillId="2" borderId="5" xfId="0" applyFont="1" applyFill="1" applyBorder="1"/>
    <xf numFmtId="0" fontId="2" fillId="2" borderId="6" xfId="0" applyFont="1" applyFill="1" applyBorder="1"/>
    <xf numFmtId="0" fontId="6" fillId="2" borderId="7" xfId="0" applyFont="1" applyFill="1" applyBorder="1"/>
    <xf numFmtId="0" fontId="6" fillId="2" borderId="9" xfId="0" applyFont="1" applyFill="1" applyBorder="1"/>
    <xf numFmtId="0" fontId="2" fillId="2" borderId="7" xfId="0" applyFont="1" applyFill="1" applyBorder="1"/>
    <xf numFmtId="0" fontId="2" fillId="2" borderId="9" xfId="0" applyFont="1" applyFill="1" applyBorder="1"/>
    <xf numFmtId="0" fontId="2" fillId="0" borderId="0" xfId="0" applyFont="1" applyAlignment="1">
      <alignment vertical="center" wrapText="1"/>
    </xf>
    <xf numFmtId="0" fontId="2" fillId="0" borderId="0" xfId="0" applyFont="1" applyAlignment="1">
      <alignment horizontal="center" vertical="center" wrapText="1"/>
    </xf>
    <xf numFmtId="0" fontId="13" fillId="0" borderId="0" xfId="0" applyFont="1"/>
    <xf numFmtId="0" fontId="12" fillId="0" borderId="14" xfId="0" applyFont="1" applyBorder="1" applyAlignment="1">
      <alignment wrapText="1"/>
    </xf>
    <xf numFmtId="0" fontId="12" fillId="0" borderId="16" xfId="0" applyFont="1" applyBorder="1" applyAlignment="1">
      <alignment wrapText="1"/>
    </xf>
    <xf numFmtId="0" fontId="13" fillId="0" borderId="17" xfId="0" applyFont="1" applyBorder="1"/>
    <xf numFmtId="0" fontId="13" fillId="0" borderId="18" xfId="0" applyFont="1" applyBorder="1"/>
    <xf numFmtId="0" fontId="13" fillId="0" borderId="19" xfId="0" applyFont="1" applyBorder="1"/>
    <xf numFmtId="0" fontId="13" fillId="0" borderId="20" xfId="0" applyFont="1" applyBorder="1"/>
    <xf numFmtId="0" fontId="13" fillId="0" borderId="21" xfId="0" applyFont="1" applyBorder="1"/>
    <xf numFmtId="0" fontId="11" fillId="0" borderId="0" xfId="0" applyFont="1" applyAlignment="1">
      <alignment vertical="center"/>
    </xf>
    <xf numFmtId="0" fontId="2" fillId="0" borderId="0" xfId="0" applyFont="1"/>
    <xf numFmtId="0" fontId="2" fillId="0" borderId="23" xfId="0" applyFont="1" applyBorder="1"/>
    <xf numFmtId="0" fontId="13" fillId="0" borderId="24" xfId="0" applyFont="1" applyBorder="1"/>
    <xf numFmtId="0" fontId="13" fillId="0" borderId="25" xfId="0" applyFont="1" applyBorder="1"/>
    <xf numFmtId="0" fontId="13" fillId="0" borderId="26" xfId="0" applyFont="1" applyBorder="1"/>
    <xf numFmtId="0" fontId="9" fillId="0" borderId="17" xfId="0" applyFont="1" applyBorder="1" applyAlignment="1">
      <alignment vertical="center"/>
    </xf>
    <xf numFmtId="0" fontId="9" fillId="0" borderId="18" xfId="0" applyFont="1" applyBorder="1" applyAlignment="1">
      <alignment vertical="center"/>
    </xf>
    <xf numFmtId="0" fontId="9" fillId="0" borderId="19" xfId="0" applyFont="1" applyBorder="1" applyAlignment="1">
      <alignment vertical="center"/>
    </xf>
    <xf numFmtId="0" fontId="10" fillId="0" borderId="24" xfId="0" applyFont="1" applyBorder="1" applyAlignment="1">
      <alignment vertical="center"/>
    </xf>
    <xf numFmtId="0" fontId="10" fillId="0" borderId="26" xfId="0" applyFont="1" applyBorder="1" applyAlignment="1">
      <alignment vertical="center"/>
    </xf>
    <xf numFmtId="0" fontId="18" fillId="0" borderId="0" xfId="0" applyFont="1"/>
    <xf numFmtId="0" fontId="20" fillId="0" borderId="0" xfId="0" applyFont="1"/>
    <xf numFmtId="0" fontId="11" fillId="0" borderId="0" xfId="0" applyFont="1"/>
    <xf numFmtId="0" fontId="23" fillId="0" borderId="0" xfId="0" applyFont="1"/>
    <xf numFmtId="0" fontId="11" fillId="0" borderId="0" xfId="0" applyFont="1" applyAlignment="1">
      <alignment vertical="center" wrapText="1"/>
    </xf>
    <xf numFmtId="0" fontId="10" fillId="0" borderId="0" xfId="0" applyFont="1" applyAlignment="1">
      <alignment vertical="center"/>
    </xf>
    <xf numFmtId="0" fontId="10" fillId="0" borderId="0" xfId="0" applyFont="1" applyAlignment="1">
      <alignment vertical="center" wrapText="1"/>
    </xf>
    <xf numFmtId="0" fontId="11" fillId="0" borderId="0" xfId="0" applyFont="1" applyAlignment="1">
      <alignment horizontal="justify" vertical="center" wrapText="1"/>
    </xf>
    <xf numFmtId="0" fontId="10" fillId="0" borderId="0" xfId="0" applyFont="1" applyAlignment="1">
      <alignment horizontal="center" vertical="top" wrapText="1"/>
    </xf>
    <xf numFmtId="0" fontId="2" fillId="0" borderId="0" xfId="0" applyFont="1" applyAlignment="1">
      <alignment horizontal="justify" vertical="center"/>
    </xf>
    <xf numFmtId="0" fontId="11" fillId="0" borderId="0" xfId="0" applyFont="1" applyAlignment="1">
      <alignment horizontal="justify" vertical="top" wrapText="1"/>
    </xf>
    <xf numFmtId="0" fontId="10" fillId="0" borderId="0" xfId="0" applyFont="1" applyAlignment="1">
      <alignment vertical="top" wrapText="1"/>
    </xf>
    <xf numFmtId="0" fontId="11" fillId="0" borderId="0" xfId="0" applyFont="1" applyAlignment="1">
      <alignment vertical="top" wrapText="1"/>
    </xf>
    <xf numFmtId="0" fontId="11" fillId="0" borderId="0" xfId="0" applyFont="1" applyAlignment="1">
      <alignment horizontal="center" vertical="top" wrapText="1"/>
    </xf>
    <xf numFmtId="0" fontId="28" fillId="0" borderId="0" xfId="0" applyFont="1" applyAlignment="1">
      <alignment vertical="center"/>
    </xf>
    <xf numFmtId="0" fontId="8" fillId="0" borderId="0" xfId="0" applyFont="1" applyAlignment="1">
      <alignment vertical="center" wrapText="1"/>
    </xf>
    <xf numFmtId="0" fontId="0" fillId="0" borderId="0" xfId="0" applyAlignment="1">
      <alignment vertical="center"/>
    </xf>
    <xf numFmtId="0" fontId="27" fillId="0" borderId="0" xfId="0" applyFont="1" applyAlignment="1">
      <alignment vertical="center"/>
    </xf>
    <xf numFmtId="0" fontId="0" fillId="0" borderId="0" xfId="0" applyAlignment="1">
      <alignment vertical="center" wrapText="1"/>
    </xf>
    <xf numFmtId="0" fontId="0" fillId="0" borderId="0" xfId="0" applyAlignment="1">
      <alignment vertical="top"/>
    </xf>
    <xf numFmtId="0" fontId="0" fillId="0" borderId="0" xfId="0" applyAlignment="1">
      <alignment horizontal="center"/>
    </xf>
    <xf numFmtId="0" fontId="11" fillId="0" borderId="10" xfId="0" applyFont="1" applyBorder="1" applyAlignment="1">
      <alignment horizontal="center" vertical="center" wrapText="1"/>
    </xf>
    <xf numFmtId="0" fontId="11" fillId="0" borderId="22" xfId="0" applyFont="1" applyBorder="1" applyAlignment="1">
      <alignment horizontal="center" vertical="center" wrapText="1"/>
    </xf>
    <xf numFmtId="0" fontId="2" fillId="0" borderId="0" xfId="0" applyFont="1" applyAlignment="1">
      <alignment horizontal="justify" vertical="center" wrapText="1"/>
    </xf>
    <xf numFmtId="0" fontId="11" fillId="0" borderId="0" xfId="0" applyFont="1" applyAlignment="1">
      <alignment horizontal="left" vertical="center" wrapText="1"/>
    </xf>
    <xf numFmtId="0" fontId="11" fillId="0" borderId="22" xfId="0" quotePrefix="1" applyFont="1" applyBorder="1" applyAlignment="1">
      <alignment horizontal="center" vertical="center" wrapText="1"/>
    </xf>
    <xf numFmtId="0" fontId="30" fillId="0" borderId="0" xfId="0" applyFont="1"/>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59" xfId="0" applyFont="1" applyBorder="1" applyAlignment="1">
      <alignment vertical="center"/>
    </xf>
    <xf numFmtId="0" fontId="2" fillId="0" borderId="60"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horizontal="justify" vertical="center"/>
    </xf>
    <xf numFmtId="0" fontId="2" fillId="0" borderId="9" xfId="0" applyFont="1" applyBorder="1" applyAlignment="1">
      <alignment vertical="center"/>
    </xf>
    <xf numFmtId="0" fontId="2" fillId="0" borderId="5" xfId="0" applyFont="1" applyBorder="1" applyAlignment="1">
      <alignment horizontal="justify" vertical="center"/>
    </xf>
    <xf numFmtId="0" fontId="2" fillId="0" borderId="8" xfId="0" applyFont="1" applyBorder="1" applyAlignment="1">
      <alignment vertical="center"/>
    </xf>
    <xf numFmtId="0" fontId="13" fillId="0" borderId="0" xfId="0" applyFont="1" applyAlignment="1">
      <alignment wrapText="1"/>
    </xf>
    <xf numFmtId="0" fontId="13" fillId="0" borderId="0" xfId="0" applyFont="1" applyAlignment="1">
      <alignment vertical="center" wrapText="1"/>
    </xf>
    <xf numFmtId="0" fontId="13" fillId="0" borderId="0" xfId="0" applyFont="1" applyAlignment="1">
      <alignment horizontal="center" vertical="center"/>
    </xf>
    <xf numFmtId="0" fontId="26" fillId="0" borderId="0" xfId="0" applyFont="1" applyAlignment="1">
      <alignment horizontal="center" vertical="center"/>
    </xf>
    <xf numFmtId="0" fontId="0" fillId="0" borderId="0" xfId="0" applyAlignment="1">
      <alignment horizontal="left" vertical="center" indent="4"/>
    </xf>
    <xf numFmtId="0" fontId="19" fillId="0" borderId="30" xfId="0" applyFont="1" applyBorder="1" applyAlignment="1">
      <alignment vertical="center" wrapText="1"/>
    </xf>
    <xf numFmtId="0" fontId="11" fillId="0" borderId="0" xfId="0" applyFont="1" applyAlignment="1">
      <alignment horizontal="center" vertical="center" wrapText="1"/>
    </xf>
    <xf numFmtId="0" fontId="18" fillId="0" borderId="0" xfId="0" applyFont="1" applyAlignment="1">
      <alignment wrapText="1"/>
    </xf>
    <xf numFmtId="0" fontId="18" fillId="0" borderId="0" xfId="0" applyFont="1" applyAlignment="1">
      <alignment horizontal="center"/>
    </xf>
    <xf numFmtId="0" fontId="33" fillId="0" borderId="0" xfId="0" applyFont="1"/>
    <xf numFmtId="0" fontId="20" fillId="0" borderId="0" xfId="0" applyFont="1" applyAlignment="1">
      <alignment horizontal="center" vertical="center"/>
    </xf>
    <xf numFmtId="0" fontId="23" fillId="0" borderId="30" xfId="0" applyFont="1" applyBorder="1"/>
    <xf numFmtId="0" fontId="23" fillId="0" borderId="34" xfId="0" applyFont="1" applyBorder="1"/>
    <xf numFmtId="0" fontId="34" fillId="0" borderId="22" xfId="0" applyFont="1" applyBorder="1" applyAlignment="1">
      <alignment horizontal="center" textRotation="90" wrapText="1"/>
    </xf>
    <xf numFmtId="0" fontId="11" fillId="0" borderId="22" xfId="0" applyFont="1" applyBorder="1" applyAlignment="1">
      <alignment horizontal="center" vertical="center"/>
    </xf>
    <xf numFmtId="0" fontId="37" fillId="0" borderId="0" xfId="0" applyFont="1"/>
    <xf numFmtId="0" fontId="32" fillId="0" borderId="0" xfId="0" applyFont="1" applyAlignment="1">
      <alignment horizontal="right" vertical="center"/>
    </xf>
    <xf numFmtId="0" fontId="9" fillId="0" borderId="0" xfId="0" applyFont="1" applyAlignment="1">
      <alignment vertical="center"/>
    </xf>
    <xf numFmtId="0" fontId="2" fillId="6" borderId="0" xfId="0" applyFont="1" applyFill="1" applyAlignment="1">
      <alignment vertical="center"/>
    </xf>
    <xf numFmtId="0" fontId="0" fillId="6" borderId="0" xfId="0" applyFill="1"/>
    <xf numFmtId="0" fontId="2" fillId="6" borderId="0" xfId="0" applyFont="1" applyFill="1" applyAlignment="1">
      <alignment horizontal="center" vertical="center" wrapText="1"/>
    </xf>
    <xf numFmtId="0" fontId="2" fillId="6" borderId="0" xfId="0" applyFont="1" applyFill="1" applyAlignment="1">
      <alignment horizontal="center" vertical="center"/>
    </xf>
    <xf numFmtId="0" fontId="0" fillId="7" borderId="0" xfId="0" applyFill="1" applyAlignment="1">
      <alignment horizontal="center"/>
    </xf>
    <xf numFmtId="0" fontId="0" fillId="0" borderId="22" xfId="0" applyBorder="1" applyAlignment="1">
      <alignment horizontal="center"/>
    </xf>
    <xf numFmtId="0" fontId="0" fillId="8" borderId="22" xfId="0" applyFill="1" applyBorder="1" applyAlignment="1">
      <alignment horizontal="center" vertical="center"/>
    </xf>
    <xf numFmtId="0" fontId="18" fillId="8" borderId="22" xfId="0" applyFont="1" applyFill="1" applyBorder="1" applyAlignment="1">
      <alignment horizontal="center" vertical="center"/>
    </xf>
    <xf numFmtId="0" fontId="0" fillId="8" borderId="22" xfId="0" applyFill="1" applyBorder="1" applyAlignment="1">
      <alignment horizontal="center"/>
    </xf>
    <xf numFmtId="0" fontId="0" fillId="9" borderId="22" xfId="0" applyFill="1" applyBorder="1" applyAlignment="1">
      <alignment horizontal="center"/>
    </xf>
    <xf numFmtId="0" fontId="0" fillId="7" borderId="0" xfId="0" applyFill="1"/>
    <xf numFmtId="0" fontId="40" fillId="0" borderId="0" xfId="0" applyFont="1" applyAlignment="1">
      <alignment horizontal="left" vertical="center"/>
    </xf>
    <xf numFmtId="0" fontId="40" fillId="0" borderId="0" xfId="0" applyFont="1" applyAlignment="1">
      <alignment horizontal="center" vertical="center"/>
    </xf>
    <xf numFmtId="0" fontId="40" fillId="7" borderId="0" xfId="0" applyFont="1" applyFill="1" applyAlignment="1">
      <alignment horizontal="center" vertical="center"/>
    </xf>
    <xf numFmtId="0" fontId="2" fillId="7" borderId="0" xfId="0" applyFont="1" applyFill="1" applyAlignment="1">
      <alignment vertical="center"/>
    </xf>
    <xf numFmtId="0" fontId="0" fillId="0" borderId="62" xfId="0" applyBorder="1"/>
    <xf numFmtId="0" fontId="0" fillId="0" borderId="62" xfId="0" applyBorder="1" applyAlignment="1">
      <alignment horizontal="left"/>
    </xf>
    <xf numFmtId="0" fontId="0" fillId="0" borderId="62" xfId="0" applyBorder="1" applyAlignment="1">
      <alignment horizontal="center"/>
    </xf>
    <xf numFmtId="0" fontId="0" fillId="0" borderId="63" xfId="0" applyBorder="1" applyAlignment="1">
      <alignment horizontal="left"/>
    </xf>
    <xf numFmtId="0" fontId="0" fillId="0" borderId="63" xfId="0" applyBorder="1" applyAlignment="1">
      <alignment horizontal="center"/>
    </xf>
    <xf numFmtId="0" fontId="18" fillId="0" borderId="22" xfId="0" applyFont="1" applyBorder="1"/>
    <xf numFmtId="0" fontId="0" fillId="0" borderId="22" xfId="0" applyBorder="1"/>
    <xf numFmtId="0" fontId="34" fillId="0" borderId="22" xfId="0" applyFont="1" applyBorder="1" applyAlignment="1" applyProtection="1">
      <alignment horizontal="center" vertical="center" wrapText="1"/>
      <protection locked="0"/>
    </xf>
    <xf numFmtId="0" fontId="18" fillId="7" borderId="0" xfId="0" applyFont="1" applyFill="1"/>
    <xf numFmtId="0" fontId="19" fillId="0" borderId="30" xfId="0" applyFont="1" applyBorder="1" applyAlignment="1">
      <alignment horizontal="left" vertical="center"/>
    </xf>
    <xf numFmtId="0" fontId="14" fillId="0" borderId="0" xfId="0" applyFont="1" applyAlignment="1">
      <alignment vertical="center" wrapText="1"/>
    </xf>
    <xf numFmtId="0" fontId="11" fillId="0" borderId="30" xfId="0" applyFont="1" applyBorder="1"/>
    <xf numFmtId="0" fontId="11" fillId="0" borderId="30" xfId="0" applyFont="1" applyBorder="1" applyAlignment="1">
      <alignment horizontal="left" vertical="center" indent="4"/>
    </xf>
    <xf numFmtId="0" fontId="11" fillId="0" borderId="34" xfId="0" applyFont="1" applyBorder="1"/>
    <xf numFmtId="0" fontId="3" fillId="4" borderId="49" xfId="0" applyFont="1" applyFill="1" applyBorder="1" applyAlignment="1">
      <alignment horizontal="center" vertical="center" wrapText="1"/>
    </xf>
    <xf numFmtId="0" fontId="17" fillId="0" borderId="53" xfId="0" applyFont="1" applyBorder="1" applyAlignment="1">
      <alignment horizontal="center" vertical="center" wrapText="1"/>
    </xf>
    <xf numFmtId="0" fontId="17" fillId="0" borderId="56" xfId="0" applyFont="1" applyBorder="1" applyAlignment="1">
      <alignment horizontal="center" vertical="center" wrapText="1"/>
    </xf>
    <xf numFmtId="0" fontId="8" fillId="0" borderId="0" xfId="0" applyFont="1" applyAlignment="1">
      <alignment horizontal="center" vertical="center" wrapText="1"/>
    </xf>
    <xf numFmtId="0" fontId="20" fillId="0" borderId="0" xfId="0" applyFont="1" applyAlignment="1">
      <alignment horizontal="center" vertical="top" wrapText="1"/>
    </xf>
    <xf numFmtId="0" fontId="19" fillId="0" borderId="30" xfId="0" applyFont="1" applyBorder="1" applyAlignment="1">
      <alignment horizontal="justify" vertical="top"/>
    </xf>
    <xf numFmtId="0" fontId="20" fillId="0" borderId="33" xfId="0" applyFont="1" applyBorder="1"/>
    <xf numFmtId="0" fontId="20" fillId="0" borderId="30" xfId="0" applyFont="1" applyBorder="1"/>
    <xf numFmtId="0" fontId="21" fillId="0" borderId="34" xfId="0" applyFont="1" applyBorder="1" applyAlignment="1">
      <alignment horizontal="justify" vertical="top" wrapText="1"/>
    </xf>
    <xf numFmtId="0" fontId="19" fillId="0" borderId="34" xfId="0" applyFont="1" applyBorder="1" applyAlignment="1">
      <alignment horizontal="left" vertical="center"/>
    </xf>
    <xf numFmtId="0" fontId="20" fillId="0" borderId="0" xfId="0" applyFont="1" applyAlignment="1">
      <alignment vertical="top" wrapText="1"/>
    </xf>
    <xf numFmtId="0" fontId="20" fillId="0" borderId="0" xfId="0" applyFont="1" applyAlignment="1">
      <alignment vertical="center"/>
    </xf>
    <xf numFmtId="0" fontId="10" fillId="0" borderId="0" xfId="0" applyFont="1" applyAlignment="1">
      <alignment horizontal="justify" vertical="top"/>
    </xf>
    <xf numFmtId="0" fontId="22" fillId="0" borderId="0" xfId="0" applyFont="1" applyAlignment="1">
      <alignment wrapText="1"/>
    </xf>
    <xf numFmtId="0" fontId="22" fillId="0" borderId="0" xfId="0" applyFont="1"/>
    <xf numFmtId="0" fontId="4" fillId="0" borderId="0" xfId="0" applyFont="1" applyAlignment="1">
      <alignment horizontal="justify" vertical="center" wrapText="1"/>
    </xf>
    <xf numFmtId="0" fontId="1" fillId="0" borderId="0" xfId="0" applyFont="1" applyAlignment="1">
      <alignment horizontal="center" wrapText="1"/>
    </xf>
    <xf numFmtId="0" fontId="1"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0" xfId="1" applyFont="1" applyFill="1" applyAlignment="1">
      <alignment horizontal="justify" vertical="center" wrapText="1"/>
    </xf>
    <xf numFmtId="0" fontId="2" fillId="0" borderId="0" xfId="0" applyFont="1" applyAlignment="1">
      <alignment horizontal="justify" vertical="center" wrapText="1"/>
    </xf>
    <xf numFmtId="0" fontId="5" fillId="0" borderId="0" xfId="1" applyFont="1" applyFill="1" applyAlignment="1">
      <alignment horizontal="right" vertical="center" wrapText="1"/>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6" fillId="2" borderId="8" xfId="0" applyFont="1" applyFill="1" applyBorder="1" applyAlignment="1">
      <alignment horizontal="justify" vertical="top" wrapText="1"/>
    </xf>
    <xf numFmtId="0" fontId="11" fillId="0" borderId="0" xfId="0" applyFont="1" applyAlignment="1">
      <alignment horizontal="justify"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3"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13" xfId="0" applyFont="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14" fillId="0" borderId="1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2" fillId="0" borderId="13"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12" fillId="0" borderId="15" xfId="0" applyFont="1" applyBorder="1" applyAlignment="1">
      <alignment horizontal="center" vertical="center" wrapText="1"/>
    </xf>
    <xf numFmtId="0" fontId="11" fillId="0" borderId="25" xfId="0" applyFont="1" applyBorder="1" applyAlignment="1" applyProtection="1">
      <alignment horizontal="justify" vertical="center" wrapText="1"/>
      <protection locked="0"/>
    </xf>
    <xf numFmtId="0" fontId="29" fillId="0" borderId="0" xfId="0" applyFont="1" applyAlignment="1">
      <alignment horizontal="center" vertical="center" wrapText="1"/>
    </xf>
    <xf numFmtId="0" fontId="25" fillId="0" borderId="0" xfId="0" applyFont="1" applyAlignment="1">
      <alignment horizontal="center" vertical="center" wrapText="1"/>
    </xf>
    <xf numFmtId="0" fontId="5" fillId="0" borderId="0" xfId="1" applyFont="1" applyFill="1" applyAlignment="1" applyProtection="1">
      <alignment horizontal="right" vertical="center" wrapText="1"/>
    </xf>
    <xf numFmtId="0" fontId="14" fillId="0" borderId="0" xfId="0" applyFont="1" applyAlignment="1">
      <alignment horizontal="justify" vertical="center" wrapText="1"/>
    </xf>
    <xf numFmtId="0" fontId="14" fillId="0" borderId="31" xfId="0" applyFont="1" applyBorder="1" applyAlignment="1">
      <alignment horizontal="justify" vertical="center" wrapText="1"/>
    </xf>
    <xf numFmtId="0" fontId="19" fillId="0" borderId="0" xfId="0" applyFont="1" applyAlignment="1">
      <alignment horizontal="justify" vertical="center" wrapText="1"/>
    </xf>
    <xf numFmtId="0" fontId="19" fillId="0" borderId="31" xfId="0" applyFont="1" applyBorder="1" applyAlignment="1">
      <alignment horizontal="justify" vertical="center" wrapText="1"/>
    </xf>
    <xf numFmtId="0" fontId="14" fillId="0" borderId="0" xfId="0" quotePrefix="1" applyFont="1" applyAlignment="1">
      <alignment horizontal="justify" vertical="center" wrapText="1"/>
    </xf>
    <xf numFmtId="0" fontId="14" fillId="0" borderId="31" xfId="0" quotePrefix="1" applyFont="1" applyBorder="1" applyAlignment="1">
      <alignment horizontal="justify" vertical="center" wrapText="1"/>
    </xf>
    <xf numFmtId="0" fontId="19" fillId="0" borderId="44" xfId="0" applyFont="1" applyBorder="1" applyAlignment="1">
      <alignment vertical="center"/>
    </xf>
    <xf numFmtId="0" fontId="19" fillId="0" borderId="18" xfId="0" applyFont="1" applyBorder="1" applyAlignment="1">
      <alignment vertical="center"/>
    </xf>
    <xf numFmtId="0" fontId="19" fillId="0" borderId="45" xfId="0" applyFont="1" applyBorder="1" applyAlignment="1">
      <alignment vertical="center"/>
    </xf>
    <xf numFmtId="0" fontId="8" fillId="3" borderId="47"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14" fillId="0" borderId="13" xfId="0" applyFont="1" applyBorder="1" applyAlignment="1">
      <alignment horizontal="justify" vertical="center" wrapText="1"/>
    </xf>
    <xf numFmtId="0" fontId="14" fillId="0" borderId="39" xfId="0" applyFont="1" applyBorder="1" applyAlignment="1">
      <alignment horizontal="justify" vertical="center" wrapText="1"/>
    </xf>
    <xf numFmtId="0" fontId="8" fillId="3" borderId="46"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2" fillId="4" borderId="50" xfId="0" applyFont="1" applyFill="1" applyBorder="1" applyAlignment="1">
      <alignment horizontal="center" vertical="center" wrapText="1"/>
    </xf>
    <xf numFmtId="0" fontId="2" fillId="4" borderId="61" xfId="0" applyFont="1" applyFill="1" applyBorder="1" applyAlignment="1">
      <alignment horizontal="center" vertical="center" wrapText="1"/>
    </xf>
    <xf numFmtId="0" fontId="2" fillId="0" borderId="50" xfId="0" applyFont="1" applyBorder="1" applyAlignment="1" applyProtection="1">
      <alignment horizontal="center" vertical="center" wrapText="1"/>
      <protection locked="0"/>
    </xf>
    <xf numFmtId="0" fontId="28" fillId="4" borderId="50" xfId="0" applyFont="1" applyFill="1" applyBorder="1" applyAlignment="1">
      <alignment horizontal="center" vertical="center" wrapText="1"/>
    </xf>
    <xf numFmtId="0" fontId="15" fillId="4" borderId="50" xfId="1" applyNumberFormat="1" applyFill="1" applyBorder="1" applyAlignment="1" applyProtection="1">
      <alignment horizontal="center" vertical="center" wrapText="1"/>
    </xf>
    <xf numFmtId="0" fontId="16" fillId="4" borderId="50" xfId="1" applyNumberFormat="1" applyFont="1" applyFill="1" applyBorder="1" applyAlignment="1" applyProtection="1">
      <alignment horizontal="center" vertical="center" wrapText="1"/>
    </xf>
    <xf numFmtId="0" fontId="2" fillId="0" borderId="54" xfId="0" applyFont="1" applyBorder="1" applyAlignment="1" applyProtection="1">
      <alignment horizontal="center" vertical="center" wrapText="1"/>
      <protection locked="0"/>
    </xf>
    <xf numFmtId="0" fontId="2" fillId="0" borderId="51" xfId="0" applyFont="1" applyBorder="1" applyAlignment="1" applyProtection="1">
      <alignment horizontal="center" vertical="center" wrapText="1"/>
      <protection locked="0"/>
    </xf>
    <xf numFmtId="0" fontId="2" fillId="0" borderId="52" xfId="0" applyFont="1" applyBorder="1" applyAlignment="1" applyProtection="1">
      <alignment horizontal="center" vertical="center" wrapText="1"/>
      <protection locked="0"/>
    </xf>
    <xf numFmtId="0" fontId="2" fillId="0" borderId="55" xfId="0" applyFont="1" applyBorder="1" applyAlignment="1" applyProtection="1">
      <alignment horizontal="center" vertical="center" wrapText="1"/>
      <protection locked="0"/>
    </xf>
    <xf numFmtId="0" fontId="2" fillId="0" borderId="57" xfId="0" applyFont="1" applyBorder="1" applyAlignment="1" applyProtection="1">
      <alignment horizontal="center" vertical="center" wrapText="1"/>
      <protection locked="0"/>
    </xf>
    <xf numFmtId="0" fontId="2" fillId="0" borderId="58" xfId="0" applyFont="1" applyBorder="1" applyAlignment="1" applyProtection="1">
      <alignment horizontal="center" vertical="center" wrapText="1"/>
      <protection locked="0"/>
    </xf>
    <xf numFmtId="0" fontId="10" fillId="0" borderId="41" xfId="0" applyFont="1" applyBorder="1" applyAlignment="1" applyProtection="1">
      <alignment horizontal="center" vertical="center" wrapText="1"/>
      <protection locked="0"/>
    </xf>
    <xf numFmtId="0" fontId="10" fillId="0" borderId="42" xfId="0" applyFont="1" applyBorder="1" applyAlignment="1" applyProtection="1">
      <alignment horizontal="center" vertical="center" wrapText="1"/>
      <protection locked="0"/>
    </xf>
    <xf numFmtId="0" fontId="10" fillId="0" borderId="43" xfId="0" applyFont="1" applyBorder="1" applyAlignment="1" applyProtection="1">
      <alignment horizontal="center" vertical="center" wrapText="1"/>
      <protection locked="0"/>
    </xf>
    <xf numFmtId="0" fontId="11" fillId="0" borderId="40" xfId="0" applyFont="1" applyBorder="1" applyAlignment="1" applyProtection="1">
      <alignment horizontal="justify" vertical="center" wrapText="1"/>
      <protection locked="0"/>
    </xf>
    <xf numFmtId="0" fontId="11" fillId="0" borderId="0" xfId="0" applyFont="1" applyAlignment="1">
      <alignment horizontal="center" vertical="center" wrapText="1"/>
    </xf>
    <xf numFmtId="0" fontId="11" fillId="0" borderId="22" xfId="0" applyFont="1" applyBorder="1" applyAlignment="1" applyProtection="1">
      <alignment horizontal="center" vertical="center" wrapText="1"/>
      <protection locked="0"/>
    </xf>
    <xf numFmtId="0" fontId="10" fillId="0" borderId="0" xfId="0" applyFont="1" applyAlignment="1">
      <alignment horizontal="justify" vertical="top"/>
    </xf>
    <xf numFmtId="0" fontId="38" fillId="0" borderId="0" xfId="0" applyFont="1" applyAlignment="1">
      <alignment horizontal="center" vertical="center"/>
    </xf>
    <xf numFmtId="0" fontId="39" fillId="0" borderId="0" xfId="0" applyFont="1" applyAlignment="1">
      <alignment horizontal="center"/>
    </xf>
    <xf numFmtId="0" fontId="11" fillId="0" borderId="22" xfId="0" applyFont="1" applyBorder="1" applyAlignment="1">
      <alignment horizontal="center" vertical="center" textRotation="90" wrapText="1"/>
    </xf>
    <xf numFmtId="0" fontId="11" fillId="0" borderId="22" xfId="0" applyFont="1" applyBorder="1" applyAlignment="1">
      <alignment horizontal="justify" vertical="center"/>
    </xf>
    <xf numFmtId="0" fontId="11" fillId="0" borderId="12" xfId="0" applyFont="1" applyBorder="1" applyAlignment="1" applyProtection="1">
      <alignment horizontal="center" vertical="center" wrapText="1"/>
      <protection locked="0"/>
    </xf>
    <xf numFmtId="0" fontId="11" fillId="0" borderId="22" xfId="0" applyFont="1" applyBorder="1" applyAlignment="1">
      <alignment horizontal="justify" vertical="center" wrapText="1"/>
    </xf>
    <xf numFmtId="0" fontId="14" fillId="0" borderId="0" xfId="0" applyFont="1" applyAlignment="1">
      <alignment horizontal="justify" vertical="center"/>
    </xf>
    <xf numFmtId="0" fontId="11" fillId="0" borderId="10" xfId="0" applyFont="1" applyBorder="1" applyAlignment="1" applyProtection="1">
      <alignment horizontal="center" vertical="center" wrapText="1"/>
      <protection locked="0"/>
    </xf>
    <xf numFmtId="0" fontId="14" fillId="0" borderId="31" xfId="0" applyFont="1" applyBorder="1" applyAlignment="1">
      <alignment horizontal="justify" vertical="center"/>
    </xf>
    <xf numFmtId="0" fontId="14" fillId="0" borderId="13" xfId="0" applyFont="1" applyBorder="1" applyAlignment="1">
      <alignment horizontal="justify" vertical="center"/>
    </xf>
    <xf numFmtId="0" fontId="14" fillId="0" borderId="39" xfId="0" applyFont="1" applyBorder="1" applyAlignment="1">
      <alignment horizontal="justify" vertical="center"/>
    </xf>
    <xf numFmtId="0" fontId="8" fillId="5" borderId="27"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19" fillId="0" borderId="30" xfId="0" applyFont="1" applyBorder="1" applyAlignment="1">
      <alignment vertical="center" wrapText="1"/>
    </xf>
    <xf numFmtId="0" fontId="19" fillId="0" borderId="0" xfId="0" applyFont="1" applyAlignment="1">
      <alignment vertical="center" wrapText="1"/>
    </xf>
    <xf numFmtId="0" fontId="19" fillId="0" borderId="31" xfId="0" applyFont="1" applyBorder="1" applyAlignment="1">
      <alignment vertical="center" wrapText="1"/>
    </xf>
    <xf numFmtId="0" fontId="14" fillId="0" borderId="32" xfId="0" applyFont="1" applyBorder="1" applyAlignment="1">
      <alignment horizontal="justify" vertical="center"/>
    </xf>
    <xf numFmtId="0" fontId="12" fillId="0" borderId="0" xfId="0" applyFont="1" applyAlignment="1">
      <alignment horizontal="justify" vertical="center" wrapText="1"/>
    </xf>
    <xf numFmtId="0" fontId="12" fillId="0" borderId="0" xfId="0" applyFont="1" applyAlignment="1">
      <alignment horizontal="justify" vertical="center"/>
    </xf>
    <xf numFmtId="0" fontId="12" fillId="0" borderId="32" xfId="0" applyFont="1" applyBorder="1" applyAlignment="1">
      <alignment horizontal="justify" vertical="center"/>
    </xf>
    <xf numFmtId="0" fontId="31" fillId="0" borderId="0" xfId="0" applyFont="1" applyAlignment="1">
      <alignment horizontal="justify" vertical="center"/>
    </xf>
    <xf numFmtId="0" fontId="31" fillId="0" borderId="31" xfId="0" applyFont="1" applyBorder="1" applyAlignment="1">
      <alignment horizontal="justify" vertical="center"/>
    </xf>
    <xf numFmtId="0" fontId="25" fillId="0" borderId="0" xfId="0" applyFont="1" applyAlignment="1">
      <alignment horizontal="center" wrapText="1"/>
    </xf>
    <xf numFmtId="0" fontId="25" fillId="0" borderId="0" xfId="0" applyFont="1" applyAlignment="1">
      <alignment horizontal="center"/>
    </xf>
    <xf numFmtId="0" fontId="5" fillId="0" borderId="0" xfId="0" applyFont="1" applyAlignment="1">
      <alignment horizontal="right" vertical="center" wrapText="1"/>
    </xf>
    <xf numFmtId="0" fontId="14" fillId="0" borderId="35" xfId="0" applyFont="1" applyBorder="1" applyAlignment="1">
      <alignment horizontal="justify" vertical="center" wrapText="1"/>
    </xf>
    <xf numFmtId="0" fontId="14" fillId="0" borderId="35" xfId="0" applyFont="1" applyBorder="1" applyAlignment="1">
      <alignment horizontal="justify" vertical="center"/>
    </xf>
    <xf numFmtId="0" fontId="14" fillId="0" borderId="36" xfId="0" applyFont="1" applyBorder="1" applyAlignment="1">
      <alignment horizontal="justify" vertical="center"/>
    </xf>
    <xf numFmtId="0" fontId="19" fillId="0" borderId="37" xfId="0" applyFont="1" applyBorder="1" applyAlignment="1">
      <alignment vertical="center" wrapText="1"/>
    </xf>
    <xf numFmtId="0" fontId="19" fillId="0" borderId="23" xfId="0" applyFont="1" applyBorder="1" applyAlignment="1">
      <alignment vertical="center" wrapText="1"/>
    </xf>
    <xf numFmtId="0" fontId="19" fillId="0" borderId="38" xfId="0" applyFont="1" applyBorder="1" applyAlignment="1">
      <alignment vertical="center" wrapText="1"/>
    </xf>
    <xf numFmtId="0" fontId="11" fillId="0" borderId="37" xfId="0" applyFont="1" applyBorder="1" applyAlignment="1">
      <alignment horizontal="center" vertical="center" textRotation="90" wrapText="1"/>
    </xf>
    <xf numFmtId="0" fontId="11" fillId="0" borderId="38" xfId="0" applyFont="1" applyBorder="1" applyAlignment="1">
      <alignment horizontal="center" vertical="center" textRotation="90" wrapText="1"/>
    </xf>
    <xf numFmtId="0" fontId="11" fillId="0" borderId="30" xfId="0" applyFont="1" applyBorder="1" applyAlignment="1">
      <alignment horizontal="center" vertical="center" textRotation="90" wrapText="1"/>
    </xf>
    <xf numFmtId="0" fontId="11" fillId="0" borderId="31" xfId="0" applyFont="1" applyBorder="1" applyAlignment="1">
      <alignment horizontal="center" vertical="center" textRotation="90" wrapText="1"/>
    </xf>
    <xf numFmtId="0" fontId="11" fillId="0" borderId="34" xfId="0" applyFont="1" applyBorder="1" applyAlignment="1">
      <alignment horizontal="center" vertical="center" textRotation="90" wrapText="1"/>
    </xf>
    <xf numFmtId="0" fontId="11" fillId="0" borderId="39" xfId="0" applyFont="1" applyBorder="1" applyAlignment="1">
      <alignment horizontal="center" vertical="center" textRotation="90" wrapText="1"/>
    </xf>
    <xf numFmtId="0" fontId="36" fillId="0" borderId="0" xfId="1" applyNumberFormat="1" applyFont="1" applyFill="1" applyAlignment="1" applyProtection="1">
      <alignment horizontal="justify" vertical="center" wrapText="1"/>
      <protection locked="0"/>
    </xf>
    <xf numFmtId="0" fontId="38" fillId="8" borderId="0" xfId="0" applyFont="1" applyFill="1" applyAlignment="1">
      <alignment horizontal="center"/>
    </xf>
    <xf numFmtId="0" fontId="24" fillId="0" borderId="0" xfId="1" applyNumberFormat="1" applyFont="1" applyFill="1" applyAlignment="1" applyProtection="1">
      <alignment horizontal="center" vertical="center" wrapText="1"/>
      <protection locked="0"/>
    </xf>
    <xf numFmtId="0" fontId="11" fillId="0" borderId="10" xfId="0" quotePrefix="1" applyFont="1" applyBorder="1" applyAlignment="1">
      <alignment horizontal="center" vertical="center" wrapText="1"/>
    </xf>
    <xf numFmtId="0" fontId="11" fillId="0" borderId="11" xfId="0" quotePrefix="1" applyFont="1" applyBorder="1" applyAlignment="1">
      <alignment horizontal="center" vertical="center" wrapText="1"/>
    </xf>
    <xf numFmtId="0" fontId="11" fillId="0" borderId="12" xfId="0" quotePrefix="1" applyFont="1" applyBorder="1" applyAlignment="1">
      <alignment horizontal="center" vertical="center" wrapText="1"/>
    </xf>
    <xf numFmtId="0" fontId="11" fillId="0" borderId="10" xfId="0" applyFont="1" applyBorder="1" applyAlignment="1">
      <alignment horizontal="justify" vertical="center" wrapText="1"/>
    </xf>
    <xf numFmtId="0" fontId="11" fillId="0" borderId="11" xfId="0" applyFont="1" applyBorder="1" applyAlignment="1">
      <alignment horizontal="justify" vertical="center" wrapText="1"/>
    </xf>
    <xf numFmtId="0" fontId="11" fillId="0" borderId="12" xfId="0" applyFont="1" applyBorder="1" applyAlignment="1">
      <alignment horizontal="justify" vertical="center" wrapText="1"/>
    </xf>
    <xf numFmtId="0" fontId="11" fillId="0" borderId="22" xfId="0" quotePrefix="1" applyFont="1" applyBorder="1" applyAlignment="1">
      <alignment horizontal="center" vertical="center" wrapText="1"/>
    </xf>
    <xf numFmtId="0" fontId="25" fillId="0" borderId="0" xfId="0" applyFont="1" applyAlignment="1">
      <alignment horizontal="center" vertical="center"/>
    </xf>
    <xf numFmtId="0" fontId="35" fillId="0" borderId="0" xfId="1" applyFont="1" applyAlignment="1">
      <alignment horizontal="right" vertical="center" wrapText="1"/>
    </xf>
    <xf numFmtId="0" fontId="11" fillId="0" borderId="10" xfId="0" applyFont="1" applyBorder="1" applyAlignment="1">
      <alignment horizontal="left" vertical="top" shrinkToFit="1"/>
    </xf>
    <xf numFmtId="0" fontId="11" fillId="0" borderId="11" xfId="0" applyFont="1" applyBorder="1" applyAlignment="1">
      <alignment horizontal="left" vertical="top" shrinkToFit="1"/>
    </xf>
    <xf numFmtId="0" fontId="11" fillId="0" borderId="12" xfId="0" applyFont="1" applyBorder="1" applyAlignment="1">
      <alignment horizontal="left" vertical="top" shrinkToFit="1"/>
    </xf>
    <xf numFmtId="0" fontId="10" fillId="0" borderId="22" xfId="0" applyFont="1" applyBorder="1" applyAlignment="1">
      <alignment horizontal="center" vertical="center" textRotation="90" wrapText="1"/>
    </xf>
    <xf numFmtId="0" fontId="10" fillId="0" borderId="22" xfId="0" applyFont="1" applyBorder="1" applyAlignment="1">
      <alignment horizontal="right" vertical="center" wrapText="1"/>
    </xf>
    <xf numFmtId="0" fontId="24" fillId="0" borderId="0" xfId="1" applyNumberFormat="1" applyFont="1" applyFill="1" applyAlignment="1" applyProtection="1">
      <alignment horizontal="right" vertical="center" wrapText="1"/>
      <protection locked="0"/>
    </xf>
    <xf numFmtId="0" fontId="11" fillId="0" borderId="10" xfId="0" applyFont="1" applyBorder="1" applyAlignment="1">
      <alignment horizontal="left" vertical="top" wrapText="1" shrinkToFit="1"/>
    </xf>
    <xf numFmtId="0" fontId="11" fillId="0" borderId="11" xfId="0" applyFont="1" applyBorder="1" applyAlignment="1">
      <alignment horizontal="left" vertical="top" wrapText="1" shrinkToFit="1"/>
    </xf>
    <xf numFmtId="0" fontId="11" fillId="0" borderId="12" xfId="0" applyFont="1" applyBorder="1" applyAlignment="1">
      <alignment horizontal="left" vertical="top" wrapText="1" shrinkToFit="1"/>
    </xf>
    <xf numFmtId="0" fontId="38" fillId="0" borderId="23" xfId="0" applyFont="1" applyBorder="1" applyAlignment="1">
      <alignment horizontal="center"/>
    </xf>
    <xf numFmtId="0" fontId="38" fillId="0" borderId="11" xfId="0" applyFont="1" applyBorder="1" applyAlignment="1">
      <alignment horizontal="center"/>
    </xf>
    <xf numFmtId="0" fontId="41" fillId="0" borderId="11" xfId="0" applyFont="1" applyBorder="1" applyAlignment="1">
      <alignment horizontal="center"/>
    </xf>
    <xf numFmtId="0" fontId="11" fillId="0" borderId="22" xfId="0" applyFont="1" applyBorder="1" applyAlignment="1" applyProtection="1">
      <alignment horizontal="justify" vertical="center" wrapText="1"/>
      <protection locked="0"/>
    </xf>
    <xf numFmtId="0" fontId="8" fillId="3" borderId="27" xfId="0" applyFont="1" applyFill="1" applyBorder="1" applyAlignment="1" applyProtection="1">
      <alignment horizontal="center" vertical="center" wrapText="1"/>
      <protection locked="0"/>
    </xf>
    <xf numFmtId="0" fontId="8" fillId="3" borderId="28"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center" vertical="center" wrapText="1"/>
      <protection locked="0"/>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10" fillId="0" borderId="0" xfId="0" applyFont="1" applyAlignment="1">
      <alignment horizontal="justify" vertical="center" wrapText="1"/>
    </xf>
    <xf numFmtId="0" fontId="10" fillId="0" borderId="0" xfId="0" applyFont="1" applyAlignment="1">
      <alignment horizontal="justify" vertical="center"/>
    </xf>
    <xf numFmtId="0" fontId="11" fillId="0" borderId="0" xfId="0" applyFont="1" applyAlignment="1">
      <alignment horizontal="justify" vertical="center"/>
    </xf>
  </cellXfs>
  <cellStyles count="2">
    <cellStyle name="Hipervínculo" xfId="1" builtinId="8"/>
    <cellStyle name="Normal" xfId="0" builtinId="0"/>
  </cellStyles>
  <dxfs count="7">
    <dxf>
      <fill>
        <patternFill>
          <bgColor rgb="FF00B0F0"/>
        </patternFill>
      </fill>
    </dxf>
    <dxf>
      <fill>
        <patternFill patternType="mediumGray"/>
      </fill>
    </dxf>
    <dxf>
      <fill>
        <patternFill>
          <bgColor theme="5" tint="0.79998168889431442"/>
        </patternFill>
      </fill>
    </dxf>
    <dxf>
      <fill>
        <patternFill patternType="mediumGray"/>
      </fill>
    </dxf>
    <dxf>
      <fill>
        <patternFill patternType="mediumGray"/>
      </fill>
    </dxf>
    <dxf>
      <font>
        <color rgb="FF9C0006"/>
      </font>
      <fill>
        <patternFill>
          <bgColor rgb="FFFFC7CE"/>
        </patternFill>
      </fill>
    </dxf>
    <dxf>
      <fill>
        <patternFill>
          <bgColor rgb="FF00B0F0"/>
        </patternFill>
      </fill>
    </dxf>
  </dxfs>
  <tableStyles count="1" defaultTableStyle="TableStyleMedium2" defaultPivotStyle="PivotStyleLight16">
    <tableStyle name="Invisible" pivot="0" table="0" count="0"/>
  </tableStyles>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a16="http://schemas.microsoft.com/office/drawing/2014/main" xmlns="" id="{08F53402-654E-49B4-BD00-4B1146B02D4E}"/>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80F311B8-BFB9-4AEF-8FE4-CDF0EAD10D81}"/>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20</xdr:col>
      <xdr:colOff>209550</xdr:colOff>
      <xdr:row>0</xdr:row>
      <xdr:rowOff>0</xdr:rowOff>
    </xdr:from>
    <xdr:ext cx="2271600" cy="1137600"/>
    <xdr:pic>
      <xdr:nvPicPr>
        <xdr:cNvPr id="2" name="Imagen 1">
          <a:extLst>
            <a:ext uri="{FF2B5EF4-FFF2-40B4-BE49-F238E27FC236}">
              <a16:creationId xmlns:a16="http://schemas.microsoft.com/office/drawing/2014/main" xmlns="" id="{53D9A00A-6590-4BF2-B00B-BA0CBF478F87}"/>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one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11ED24E9-7E7C-4F55-B0E9-22E10BFC2008}"/>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20</xdr:col>
      <xdr:colOff>209550</xdr:colOff>
      <xdr:row>0</xdr:row>
      <xdr:rowOff>0</xdr:rowOff>
    </xdr:from>
    <xdr:ext cx="2271600" cy="1137600"/>
    <xdr:pic>
      <xdr:nvPicPr>
        <xdr:cNvPr id="2" name="Imagen 1">
          <a:extLst>
            <a:ext uri="{FF2B5EF4-FFF2-40B4-BE49-F238E27FC236}">
              <a16:creationId xmlns:a16="http://schemas.microsoft.com/office/drawing/2014/main" xmlns="" id="{6F2316FD-465C-454A-9E2B-BC08E8E2CB64}"/>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one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1000810F-E688-4D1B-83B1-FECBC34A888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1094400" cy="1011600"/>
    <xdr:pic>
      <xdr:nvPicPr>
        <xdr:cNvPr id="2" name="Imagen 1">
          <a:extLst>
            <a:ext uri="{FF2B5EF4-FFF2-40B4-BE49-F238E27FC236}">
              <a16:creationId xmlns:a16="http://schemas.microsoft.com/office/drawing/2014/main" xmlns="" id="{23A4F05B-D3E4-4F3B-9022-CA7D579AA0E8}"/>
            </a:ext>
          </a:extLst>
        </xdr:cNvPr>
        <xdr:cNvPicPr preferRelativeResize="0">
          <a:picLocks/>
        </xdr:cNvPicPr>
      </xdr:nvPicPr>
      <xdr:blipFill>
        <a:blip xmlns:r="http://schemas.openxmlformats.org/officeDocument/2006/relationships" r:embed="rId1"/>
        <a:stretch>
          <a:fillRect/>
        </a:stretch>
      </xdr:blipFill>
      <xdr:spPr>
        <a:xfrm>
          <a:off x="381000" y="0"/>
          <a:ext cx="1094400" cy="1011600"/>
        </a:xfrm>
        <a:prstGeom prst="rect">
          <a:avLst/>
        </a:prstGeom>
      </xdr:spPr>
    </xdr:pic>
    <xdr:clientData/>
  </xdr:oneCellAnchor>
  <xdr:oneCellAnchor>
    <xdr:from>
      <xdr:col>47</xdr:col>
      <xdr:colOff>209550</xdr:colOff>
      <xdr:row>0</xdr:row>
      <xdr:rowOff>0</xdr:rowOff>
    </xdr:from>
    <xdr:ext cx="2271600" cy="1137600"/>
    <xdr:pic>
      <xdr:nvPicPr>
        <xdr:cNvPr id="3" name="Imagen 2">
          <a:extLst>
            <a:ext uri="{FF2B5EF4-FFF2-40B4-BE49-F238E27FC236}">
              <a16:creationId xmlns:a16="http://schemas.microsoft.com/office/drawing/2014/main" xmlns="" id="{7C6D9B2F-6846-4A76-9711-060558A4617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0" t="12854" r="6675" b="13072"/>
        <a:stretch/>
      </xdr:blipFill>
      <xdr:spPr>
        <a:xfrm>
          <a:off x="11982450" y="0"/>
          <a:ext cx="2271600" cy="11376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a16="http://schemas.microsoft.com/office/drawing/2014/main" xmlns="" id="{0E2F6EEC-E170-4434-AEB7-EF49F8D65B6D}"/>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ABB68939-3747-4AA8-B721-158AB4C07BBF}"/>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1094400" cy="1011600"/>
    <xdr:pic>
      <xdr:nvPicPr>
        <xdr:cNvPr id="4" name="Imagen 3" descr="http://intranet.inegi.org.mx/Servicios/Difusion/Imagen_Institucional/img/2019/INEGI1_v.png">
          <a:extLst>
            <a:ext uri="{FF2B5EF4-FFF2-40B4-BE49-F238E27FC236}">
              <a16:creationId xmlns:a16="http://schemas.microsoft.com/office/drawing/2014/main" xmlns="" id="{591F03F0-FE15-4748-8D7C-31DAEB640BD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47</xdr:col>
      <xdr:colOff>209550</xdr:colOff>
      <xdr:row>0</xdr:row>
      <xdr:rowOff>0</xdr:rowOff>
    </xdr:from>
    <xdr:to>
      <xdr:col>57</xdr:col>
      <xdr:colOff>4650</xdr:colOff>
      <xdr:row>0</xdr:row>
      <xdr:rowOff>1137600</xdr:rowOff>
    </xdr:to>
    <xdr:pic>
      <xdr:nvPicPr>
        <xdr:cNvPr id="5" name="Imagen 4">
          <a:extLst>
            <a:ext uri="{FF2B5EF4-FFF2-40B4-BE49-F238E27FC236}">
              <a16:creationId xmlns:a16="http://schemas.microsoft.com/office/drawing/2014/main" xmlns="" id="{44730E0D-96B6-4FC1-AD5A-3669046C2AFE}"/>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0" t="12854" r="6675" b="13072"/>
        <a:stretch/>
      </xdr:blipFill>
      <xdr:spPr>
        <a:xfrm>
          <a:off x="11982450" y="0"/>
          <a:ext cx="2271600" cy="1137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a16="http://schemas.microsoft.com/office/drawing/2014/main" xmlns="" id="{9259A2F9-3857-471A-938B-9880AC801296}"/>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59148067-E3E7-41D2-A9CD-6DF2B10B9344}"/>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a16="http://schemas.microsoft.com/office/drawing/2014/main" xmlns="" id="{17116C98-3B6D-4530-A475-7A52BE54ABB4}"/>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0793695E-731D-4E4D-90AB-4877F92DC9BC}"/>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ernandezg@dgsp.gob.m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9"/>
  <sheetViews>
    <sheetView showGridLines="0" tabSelected="1" view="pageBreakPreview" zoomScale="140" zoomScaleNormal="100" zoomScaleSheetLayoutView="140" workbookViewId="0"/>
  </sheetViews>
  <sheetFormatPr baseColWidth="10" defaultColWidth="0" defaultRowHeight="15" customHeight="1" zeroHeight="1"/>
  <cols>
    <col min="1" max="1" width="5.7109375" style="1" customWidth="1"/>
    <col min="2" max="30" width="3.7109375" style="1" customWidth="1"/>
    <col min="31" max="31" width="5.7109375" style="1" customWidth="1"/>
    <col min="32" max="32" width="3.7109375" style="95" hidden="1" customWidth="1"/>
    <col min="33" max="16384" width="3.7109375" style="1" hidden="1"/>
  </cols>
  <sheetData>
    <row r="1" spans="1:30" ht="173.25" customHeight="1">
      <c r="B1" s="137" t="s">
        <v>0</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row>
    <row r="2" spans="1:30" ht="15" customHeight="1"/>
    <row r="3" spans="1:30" ht="45" customHeight="1">
      <c r="B3" s="139" t="s">
        <v>1</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row>
    <row r="4" spans="1:30" ht="15" customHeight="1"/>
    <row r="5" spans="1:30" ht="45" customHeight="1">
      <c r="B5" s="139" t="s">
        <v>327</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row>
    <row r="6" spans="1:30" ht="15" customHeight="1"/>
    <row r="7" spans="1:30" ht="60" customHeight="1">
      <c r="B7" s="139" t="s">
        <v>2</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row>
    <row r="8" spans="1:30" ht="15" customHeight="1" thickBot="1">
      <c r="B8" s="2" t="s">
        <v>3</v>
      </c>
      <c r="N8" s="2" t="s">
        <v>4</v>
      </c>
    </row>
    <row r="9" spans="1:30" ht="15" customHeight="1" thickBot="1">
      <c r="B9" s="141" t="str">
        <f>IF(Presentación!B10="","",Presentación!B10)</f>
        <v>Veracruz de Ignacio de la Llave</v>
      </c>
      <c r="C9" s="142"/>
      <c r="D9" s="142"/>
      <c r="E9" s="142"/>
      <c r="F9" s="142"/>
      <c r="G9" s="142"/>
      <c r="H9" s="142"/>
      <c r="I9" s="142"/>
      <c r="J9" s="142"/>
      <c r="K9" s="142"/>
      <c r="L9" s="143"/>
      <c r="N9" s="141" t="str">
        <f>IF(Presentación!N10="","",Presentación!N10)</f>
        <v>230</v>
      </c>
      <c r="O9" s="143"/>
    </row>
    <row r="10" spans="1:30" ht="15" customHeight="1"/>
    <row r="11" spans="1:30" ht="15" customHeight="1">
      <c r="A11" s="46"/>
      <c r="B11" s="136" t="s">
        <v>5</v>
      </c>
      <c r="C11" s="136"/>
      <c r="D11" s="136"/>
      <c r="E11" s="136"/>
      <c r="F11" s="136"/>
      <c r="G11" s="136"/>
      <c r="H11" s="136"/>
      <c r="I11" s="136"/>
      <c r="J11" s="136"/>
      <c r="K11" s="136"/>
      <c r="L11" s="136"/>
      <c r="M11" s="136"/>
      <c r="N11" s="136"/>
      <c r="O11" s="136"/>
      <c r="P11" s="136"/>
      <c r="Q11" s="136"/>
      <c r="R11" s="136"/>
      <c r="S11" s="136"/>
      <c r="T11" s="136"/>
      <c r="U11" s="136"/>
      <c r="V11" s="46"/>
      <c r="W11" s="46"/>
      <c r="X11" s="46"/>
      <c r="Y11" s="46"/>
      <c r="Z11" s="46"/>
      <c r="AA11" s="46"/>
      <c r="AB11" s="46"/>
      <c r="AC11" s="46"/>
      <c r="AD11" s="46"/>
    </row>
    <row r="12" spans="1:30" ht="15" customHeight="1">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row>
    <row r="13" spans="1:30" ht="15" customHeight="1">
      <c r="A13" s="46"/>
      <c r="B13" s="136" t="s">
        <v>6</v>
      </c>
      <c r="C13" s="136"/>
      <c r="D13" s="136"/>
      <c r="E13" s="136"/>
      <c r="F13" s="136"/>
      <c r="G13" s="136"/>
      <c r="H13" s="136"/>
      <c r="I13" s="136"/>
      <c r="J13" s="136"/>
      <c r="K13" s="136"/>
      <c r="L13" s="136"/>
      <c r="M13" s="136"/>
      <c r="N13" s="136"/>
      <c r="O13" s="136"/>
      <c r="P13" s="136"/>
      <c r="Q13" s="136"/>
      <c r="R13" s="136"/>
      <c r="S13" s="136"/>
      <c r="T13" s="136"/>
      <c r="U13" s="136"/>
      <c r="V13" s="46"/>
      <c r="W13" s="46"/>
      <c r="X13" s="46"/>
      <c r="Y13" s="46"/>
      <c r="Z13" s="46"/>
      <c r="AA13" s="46"/>
      <c r="AB13" s="46"/>
      <c r="AC13" s="46"/>
      <c r="AD13" s="46"/>
    </row>
    <row r="14" spans="1:30" ht="15" customHeight="1">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row>
    <row r="15" spans="1:30" ht="15" customHeight="1">
      <c r="A15" s="46"/>
      <c r="B15" s="136" t="s">
        <v>7</v>
      </c>
      <c r="C15" s="136"/>
      <c r="D15" s="136"/>
      <c r="E15" s="136"/>
      <c r="F15" s="136"/>
      <c r="G15" s="136"/>
      <c r="H15" s="136"/>
      <c r="I15" s="136"/>
      <c r="J15" s="136"/>
      <c r="K15" s="136"/>
      <c r="L15" s="136"/>
      <c r="M15" s="136"/>
      <c r="N15" s="136"/>
      <c r="O15" s="136"/>
      <c r="P15" s="136"/>
      <c r="Q15" s="136"/>
      <c r="R15" s="136"/>
      <c r="S15" s="136"/>
      <c r="T15" s="136"/>
      <c r="U15" s="136"/>
      <c r="V15" s="46"/>
      <c r="W15" s="46"/>
      <c r="X15" s="46"/>
      <c r="Y15" s="46"/>
      <c r="Z15" s="46"/>
      <c r="AA15" s="46"/>
      <c r="AB15" s="46"/>
      <c r="AC15" s="46"/>
      <c r="AD15" s="46"/>
    </row>
    <row r="16" spans="1:30" ht="15"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row>
    <row r="17" spans="1:30" ht="15" customHeight="1">
      <c r="A17" s="46"/>
      <c r="B17" s="136" t="s">
        <v>327</v>
      </c>
      <c r="C17" s="136"/>
      <c r="D17" s="136"/>
      <c r="E17" s="136"/>
      <c r="F17" s="136"/>
      <c r="G17" s="136"/>
      <c r="H17" s="136"/>
      <c r="I17" s="136"/>
      <c r="J17" s="136"/>
      <c r="K17" s="136"/>
      <c r="L17" s="136"/>
      <c r="M17" s="136"/>
      <c r="N17" s="136"/>
      <c r="O17" s="136"/>
      <c r="P17" s="136"/>
      <c r="Q17" s="136"/>
      <c r="R17" s="136"/>
      <c r="S17" s="136"/>
      <c r="T17" s="136"/>
      <c r="U17" s="136"/>
      <c r="V17" s="46"/>
      <c r="W17" s="46"/>
      <c r="X17" s="136" t="s">
        <v>328</v>
      </c>
      <c r="Y17" s="136"/>
      <c r="Z17" s="136"/>
      <c r="AA17" s="136"/>
      <c r="AB17" s="136"/>
      <c r="AC17" s="136"/>
      <c r="AD17" s="136"/>
    </row>
    <row r="18" spans="1:30" ht="15" customHeight="1">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row>
    <row r="19" spans="1:30" ht="15" customHeight="1">
      <c r="A19" s="46"/>
      <c r="B19" s="144" t="s">
        <v>932</v>
      </c>
      <c r="C19" s="144"/>
      <c r="D19" s="144"/>
      <c r="E19" s="144"/>
      <c r="F19" s="144"/>
      <c r="G19" s="144"/>
      <c r="H19" s="144"/>
      <c r="I19" s="144"/>
      <c r="J19" s="144"/>
      <c r="K19" s="144"/>
      <c r="L19" s="144"/>
      <c r="M19" s="144"/>
      <c r="N19" s="144"/>
      <c r="O19" s="144"/>
      <c r="P19" s="144"/>
      <c r="Q19" s="144"/>
      <c r="R19" s="144"/>
      <c r="S19" s="144"/>
      <c r="T19" s="144"/>
      <c r="U19" s="144"/>
      <c r="V19" s="46"/>
      <c r="W19" s="46"/>
      <c r="X19" s="46"/>
      <c r="Y19" s="46"/>
      <c r="Z19" s="46"/>
      <c r="AA19" s="46"/>
      <c r="AB19" s="46"/>
      <c r="AC19" s="46"/>
      <c r="AD19" s="46"/>
    </row>
    <row r="20" spans="1:30" ht="15" customHeight="1">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row>
    <row r="21" spans="1:30" ht="15" customHeight="1">
      <c r="A21" s="46"/>
      <c r="B21" s="136" t="s">
        <v>144</v>
      </c>
      <c r="C21" s="136"/>
      <c r="D21" s="136"/>
      <c r="E21" s="136"/>
      <c r="F21" s="136"/>
      <c r="G21" s="136"/>
      <c r="H21" s="136"/>
      <c r="I21" s="136"/>
      <c r="J21" s="136"/>
      <c r="K21" s="136"/>
      <c r="L21" s="136"/>
      <c r="M21" s="136"/>
      <c r="N21" s="136"/>
      <c r="O21" s="136"/>
      <c r="P21" s="136"/>
      <c r="Q21" s="136"/>
      <c r="R21" s="136"/>
      <c r="S21" s="136"/>
      <c r="T21" s="136"/>
      <c r="U21" s="136"/>
      <c r="V21" s="46"/>
      <c r="W21" s="46"/>
      <c r="X21" s="46"/>
      <c r="Y21" s="46"/>
      <c r="Z21" s="46"/>
      <c r="AA21" s="46"/>
      <c r="AB21" s="46"/>
      <c r="AC21" s="46"/>
      <c r="AD21" s="46"/>
    </row>
    <row r="22" spans="1:30" ht="15" customHeight="1">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row>
    <row r="23" spans="1:30" ht="15" customHeight="1">
      <c r="A23" s="46"/>
      <c r="B23" s="136" t="s">
        <v>8</v>
      </c>
      <c r="C23" s="136"/>
      <c r="D23" s="136"/>
      <c r="E23" s="136"/>
      <c r="F23" s="136"/>
      <c r="G23" s="136"/>
      <c r="H23" s="136"/>
      <c r="I23" s="136"/>
      <c r="J23" s="136"/>
      <c r="K23" s="136"/>
      <c r="L23" s="136"/>
      <c r="M23" s="136"/>
      <c r="N23" s="136"/>
      <c r="O23" s="136"/>
      <c r="P23" s="136"/>
      <c r="Q23" s="136"/>
      <c r="R23" s="136"/>
      <c r="S23" s="136"/>
      <c r="T23" s="136"/>
      <c r="U23" s="136"/>
      <c r="V23" s="46"/>
      <c r="W23" s="46"/>
      <c r="X23" s="46"/>
      <c r="Y23" s="46"/>
      <c r="Z23" s="46"/>
      <c r="AA23" s="46"/>
      <c r="AB23" s="46"/>
      <c r="AC23" s="46"/>
      <c r="AD23" s="46"/>
    </row>
    <row r="24" spans="1:30" ht="15" customHeight="1">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row>
    <row r="25" spans="1:30" ht="15" customHeight="1">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row>
    <row r="26" spans="1:30" ht="15" customHeight="1">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row>
    <row r="27" spans="1:30" ht="15" customHeight="1"/>
    <row r="28" spans="1:30" ht="15" customHeight="1"/>
    <row r="29" spans="1:30" ht="15" customHeight="1"/>
  </sheetData>
  <mergeCells count="14">
    <mergeCell ref="B23:U23"/>
    <mergeCell ref="B1:AD1"/>
    <mergeCell ref="B3:AD3"/>
    <mergeCell ref="B5:AD5"/>
    <mergeCell ref="B7:AD7"/>
    <mergeCell ref="B9:L9"/>
    <mergeCell ref="N9:O9"/>
    <mergeCell ref="B19:U19"/>
    <mergeCell ref="B11:U11"/>
    <mergeCell ref="B13:U13"/>
    <mergeCell ref="B15:U15"/>
    <mergeCell ref="B17:U17"/>
    <mergeCell ref="X17:AD17"/>
    <mergeCell ref="B21:U21"/>
  </mergeCells>
  <conditionalFormatting sqref="B9:O9">
    <cfRule type="expression" dxfId="6" priority="1">
      <formula>CELL("PROTEGER",B9)=0</formula>
    </cfRule>
  </conditionalFormatting>
  <hyperlinks>
    <hyperlink ref="B11:U11" location="Presentación!AA9" display="Presentación"/>
    <hyperlink ref="B13:U13" location="Informantes!AA9" display="Informantes"/>
    <hyperlink ref="B15:U15" location="Participantes!BB9" display="Participantes"/>
    <hyperlink ref="B17:U17" location="CNGE_2023_M1_Secc10!AA7" display="Sección X. Tránsito y vialidad"/>
    <hyperlink ref="X17:AD17" location="CNGE_2023_M1_Secc10!AA7" display="Preguntas 10.1 a 10.3"/>
    <hyperlink ref="B23:U23" location="Glosario!AA9" display="Glosario"/>
    <hyperlink ref="B21:U21" location="Anexo!AA9" display="Anexo. Infracciones de tránsito"/>
    <hyperlink ref="B19:U19" location="Complemento!BB9" display="Complemento. Infracciones de tránsito registradas"/>
  </hyperlinks>
  <pageMargins left="0.70866141732283472" right="0.70866141732283472" top="0.74803149606299213" bottom="0.74803149606299213" header="0.31496062992125984" footer="0.31496062992125984"/>
  <pageSetup scale="75" orientation="portrait" r:id="rId1"/>
  <headerFooter>
    <oddHeader>&amp;CMódulo 1 Sección X
Índice</oddHeader>
    <oddFooter>&amp;LCenso Nacional de Gobiernos Estatales 2023&amp;R&amp;P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582"/>
  <sheetViews>
    <sheetView showGridLines="0" tabSelected="1" view="pageBreakPreview" zoomScale="140" zoomScaleNormal="100" zoomScaleSheetLayoutView="140" workbookViewId="0"/>
  </sheetViews>
  <sheetFormatPr baseColWidth="10" defaultColWidth="0" defaultRowHeight="16.5" customHeight="1" zeroHeight="1"/>
  <cols>
    <col min="1" max="1" width="5.7109375" style="3" customWidth="1"/>
    <col min="2" max="30" width="3.7109375" style="3" customWidth="1"/>
    <col min="31" max="31" width="5.7109375" style="3" customWidth="1"/>
    <col min="32" max="32" width="3.7109375" style="92" hidden="1" customWidth="1"/>
    <col min="33" max="67" width="3.7109375" style="3" hidden="1" customWidth="1"/>
    <col min="68" max="68" width="6" style="3" hidden="1" customWidth="1"/>
    <col min="69" max="119" width="0" style="3" hidden="1" customWidth="1"/>
    <col min="120" max="16384" width="3.7109375" style="3" hidden="1"/>
  </cols>
  <sheetData>
    <row r="1" spans="2:119" ht="173.25" customHeight="1">
      <c r="B1" s="137" t="s">
        <v>0</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BA1" s="3">
        <v>0</v>
      </c>
      <c r="BB1" s="3" t="s">
        <v>5780</v>
      </c>
      <c r="BC1" s="3" t="s">
        <v>5781</v>
      </c>
      <c r="BD1" s="3" t="s">
        <v>5782</v>
      </c>
      <c r="BE1" s="3" t="s">
        <v>5783</v>
      </c>
      <c r="BF1" s="3" t="s">
        <v>5784</v>
      </c>
      <c r="BG1" s="3" t="s">
        <v>5785</v>
      </c>
      <c r="BH1" s="3" t="s">
        <v>5786</v>
      </c>
      <c r="BI1" s="3" t="s">
        <v>5787</v>
      </c>
      <c r="BJ1" s="3" t="s">
        <v>5788</v>
      </c>
      <c r="BK1" s="3" t="s">
        <v>5789</v>
      </c>
      <c r="BL1" s="3" t="s">
        <v>5790</v>
      </c>
      <c r="BM1" s="3" t="s">
        <v>5791</v>
      </c>
      <c r="BN1" s="3" t="s">
        <v>5792</v>
      </c>
      <c r="BO1" s="3" t="s">
        <v>5793</v>
      </c>
      <c r="BP1" s="3" t="s">
        <v>5794</v>
      </c>
      <c r="BQ1" s="3" t="s">
        <v>5795</v>
      </c>
      <c r="BR1" s="3" t="s">
        <v>5796</v>
      </c>
      <c r="BS1" s="3" t="s">
        <v>5797</v>
      </c>
      <c r="BT1" s="3" t="s">
        <v>5798</v>
      </c>
      <c r="BU1" s="3" t="s">
        <v>5799</v>
      </c>
      <c r="BV1" s="3" t="s">
        <v>5800</v>
      </c>
      <c r="BW1" s="3" t="s">
        <v>5801</v>
      </c>
      <c r="BX1" s="3" t="s">
        <v>5802</v>
      </c>
      <c r="BY1" s="3" t="s">
        <v>5803</v>
      </c>
      <c r="BZ1" s="3" t="s">
        <v>5804</v>
      </c>
      <c r="CA1" s="3" t="s">
        <v>5805</v>
      </c>
      <c r="CB1" s="3" t="s">
        <v>5806</v>
      </c>
      <c r="CC1" s="3" t="s">
        <v>5807</v>
      </c>
      <c r="CD1" s="3" t="s">
        <v>5808</v>
      </c>
      <c r="CE1" s="3" t="s">
        <v>5809</v>
      </c>
      <c r="CF1" s="3" t="s">
        <v>5810</v>
      </c>
      <c r="CG1" s="3" t="s">
        <v>5811</v>
      </c>
      <c r="CI1" s="3">
        <v>0</v>
      </c>
      <c r="CJ1" s="3" t="s">
        <v>5780</v>
      </c>
      <c r="CK1" s="3" t="s">
        <v>5781</v>
      </c>
      <c r="CL1" s="3" t="s">
        <v>5782</v>
      </c>
      <c r="CM1" s="3" t="s">
        <v>5783</v>
      </c>
      <c r="CN1" s="3" t="s">
        <v>5784</v>
      </c>
      <c r="CO1" s="3" t="s">
        <v>5785</v>
      </c>
      <c r="CP1" s="3" t="s">
        <v>5786</v>
      </c>
      <c r="CQ1" s="3" t="s">
        <v>5787</v>
      </c>
      <c r="CR1" s="3" t="s">
        <v>5788</v>
      </c>
      <c r="CS1" s="3" t="s">
        <v>5789</v>
      </c>
      <c r="CT1" s="3" t="s">
        <v>5790</v>
      </c>
      <c r="CU1" s="3" t="s">
        <v>5791</v>
      </c>
      <c r="CV1" s="3" t="s">
        <v>5792</v>
      </c>
      <c r="CW1" s="3" t="s">
        <v>5793</v>
      </c>
      <c r="CX1" s="3" t="s">
        <v>5794</v>
      </c>
      <c r="CY1" s="3" t="s">
        <v>5795</v>
      </c>
      <c r="CZ1" s="3" t="s">
        <v>5796</v>
      </c>
      <c r="DA1" s="3" t="s">
        <v>5797</v>
      </c>
      <c r="DB1" s="3" t="s">
        <v>5798</v>
      </c>
      <c r="DC1" s="3" t="s">
        <v>5799</v>
      </c>
      <c r="DD1" s="3" t="s">
        <v>5800</v>
      </c>
      <c r="DE1" s="3" t="s">
        <v>5801</v>
      </c>
      <c r="DF1" s="3" t="s">
        <v>5802</v>
      </c>
      <c r="DG1" s="3" t="s">
        <v>5803</v>
      </c>
      <c r="DH1" s="3" t="s">
        <v>5804</v>
      </c>
      <c r="DI1" s="3" t="s">
        <v>5805</v>
      </c>
      <c r="DJ1" s="3" t="s">
        <v>5806</v>
      </c>
      <c r="DK1" s="3" t="s">
        <v>5807</v>
      </c>
      <c r="DL1" s="3" t="s">
        <v>5808</v>
      </c>
      <c r="DM1" s="3" t="s">
        <v>5809</v>
      </c>
      <c r="DN1" s="3" t="s">
        <v>5810</v>
      </c>
      <c r="DO1" s="3" t="s">
        <v>5811</v>
      </c>
    </row>
    <row r="2" spans="2:119" ht="1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BA2" s="3">
        <v>1</v>
      </c>
      <c r="BB2" s="3" t="s">
        <v>938</v>
      </c>
      <c r="BC2" s="3" t="s">
        <v>939</v>
      </c>
      <c r="BD2" s="3" t="s">
        <v>940</v>
      </c>
      <c r="BE2" s="3" t="s">
        <v>941</v>
      </c>
      <c r="BF2" s="3" t="s">
        <v>942</v>
      </c>
      <c r="BG2" s="3" t="s">
        <v>943</v>
      </c>
      <c r="BH2" s="3" t="s">
        <v>944</v>
      </c>
      <c r="BI2" s="3" t="s">
        <v>945</v>
      </c>
      <c r="BJ2" s="3" t="s">
        <v>946</v>
      </c>
      <c r="BK2" s="3" t="s">
        <v>947</v>
      </c>
      <c r="BL2" s="3" t="s">
        <v>948</v>
      </c>
      <c r="BM2" s="3" t="s">
        <v>949</v>
      </c>
      <c r="BN2" s="3" t="s">
        <v>950</v>
      </c>
      <c r="BO2" s="3" t="s">
        <v>951</v>
      </c>
      <c r="BP2" s="3" t="s">
        <v>952</v>
      </c>
      <c r="BQ2" s="3" t="s">
        <v>953</v>
      </c>
      <c r="BR2" s="3" t="s">
        <v>954</v>
      </c>
      <c r="BS2" s="3" t="s">
        <v>955</v>
      </c>
      <c r="BT2" s="3" t="s">
        <v>956</v>
      </c>
      <c r="BU2" s="3" t="s">
        <v>957</v>
      </c>
      <c r="BV2" s="3" t="s">
        <v>958</v>
      </c>
      <c r="BW2" s="3" t="s">
        <v>959</v>
      </c>
      <c r="BX2" s="3" t="s">
        <v>960</v>
      </c>
      <c r="BY2" s="3" t="s">
        <v>961</v>
      </c>
      <c r="BZ2" s="3" t="s">
        <v>962</v>
      </c>
      <c r="CA2" s="3" t="s">
        <v>963</v>
      </c>
      <c r="CB2" s="106" t="s">
        <v>964</v>
      </c>
      <c r="CC2" s="3" t="s">
        <v>965</v>
      </c>
      <c r="CD2" s="3" t="s">
        <v>966</v>
      </c>
      <c r="CE2" s="3" t="s">
        <v>967</v>
      </c>
      <c r="CF2" s="3" t="s">
        <v>968</v>
      </c>
      <c r="CG2" s="3" t="s">
        <v>969</v>
      </c>
      <c r="CI2" s="3">
        <v>1</v>
      </c>
      <c r="CJ2" s="3" t="s">
        <v>970</v>
      </c>
      <c r="CK2" s="3" t="s">
        <v>971</v>
      </c>
      <c r="CL2" s="3" t="s">
        <v>972</v>
      </c>
      <c r="CM2" s="3" t="s">
        <v>973</v>
      </c>
      <c r="CN2" s="3" t="s">
        <v>974</v>
      </c>
      <c r="CO2" s="3" t="s">
        <v>975</v>
      </c>
      <c r="CP2" s="3" t="s">
        <v>976</v>
      </c>
      <c r="CQ2" s="3" t="s">
        <v>977</v>
      </c>
      <c r="CR2" s="3" t="s">
        <v>978</v>
      </c>
      <c r="CS2" s="3" t="s">
        <v>979</v>
      </c>
      <c r="CT2" s="3" t="s">
        <v>974</v>
      </c>
      <c r="CU2" s="3" t="s">
        <v>980</v>
      </c>
      <c r="CV2" s="3" t="s">
        <v>981</v>
      </c>
      <c r="CW2" s="3" t="s">
        <v>982</v>
      </c>
      <c r="CX2" s="3" t="s">
        <v>983</v>
      </c>
      <c r="CY2" s="3" t="s">
        <v>984</v>
      </c>
      <c r="CZ2" s="3" t="s">
        <v>985</v>
      </c>
      <c r="DA2" s="3" t="s">
        <v>986</v>
      </c>
      <c r="DB2" s="3" t="s">
        <v>974</v>
      </c>
      <c r="DC2" s="3" t="s">
        <v>987</v>
      </c>
      <c r="DD2" s="3" t="s">
        <v>988</v>
      </c>
      <c r="DE2" s="3" t="s">
        <v>989</v>
      </c>
      <c r="DF2" s="3" t="s">
        <v>990</v>
      </c>
      <c r="DG2" s="3" t="s">
        <v>991</v>
      </c>
      <c r="DH2" s="3" t="s">
        <v>992</v>
      </c>
      <c r="DI2" s="3" t="s">
        <v>993</v>
      </c>
      <c r="DJ2" s="3" t="s">
        <v>994</v>
      </c>
      <c r="DK2" s="3" t="s">
        <v>974</v>
      </c>
      <c r="DL2" s="3" t="s">
        <v>995</v>
      </c>
      <c r="DM2" s="3" t="s">
        <v>988</v>
      </c>
      <c r="DN2" s="3" t="s">
        <v>996</v>
      </c>
      <c r="DO2" s="3" t="s">
        <v>997</v>
      </c>
    </row>
    <row r="3" spans="2:119" ht="45" customHeight="1">
      <c r="B3" s="139" t="s">
        <v>1</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G3" s="107"/>
      <c r="AH3" s="107"/>
      <c r="BA3" s="3">
        <v>2</v>
      </c>
      <c r="BB3" s="3" t="s">
        <v>998</v>
      </c>
      <c r="BC3" s="3" t="s">
        <v>999</v>
      </c>
      <c r="BD3" s="3" t="s">
        <v>1000</v>
      </c>
      <c r="BE3" s="3" t="s">
        <v>1001</v>
      </c>
      <c r="BF3" s="3" t="s">
        <v>1002</v>
      </c>
      <c r="BG3" s="3" t="s">
        <v>1003</v>
      </c>
      <c r="BH3" s="3" t="s">
        <v>1004</v>
      </c>
      <c r="BI3" s="3" t="s">
        <v>1005</v>
      </c>
      <c r="BJ3" s="3" t="s">
        <v>1006</v>
      </c>
      <c r="BK3" s="3" t="s">
        <v>1007</v>
      </c>
      <c r="BL3" s="3" t="s">
        <v>1008</v>
      </c>
      <c r="BM3" s="3" t="s">
        <v>1009</v>
      </c>
      <c r="BN3" s="3" t="s">
        <v>1010</v>
      </c>
      <c r="BO3" s="3" t="s">
        <v>1011</v>
      </c>
      <c r="BP3" s="3" t="s">
        <v>1012</v>
      </c>
      <c r="BQ3" s="3" t="s">
        <v>1013</v>
      </c>
      <c r="BR3" s="3" t="s">
        <v>1014</v>
      </c>
      <c r="BS3" s="3" t="s">
        <v>1015</v>
      </c>
      <c r="BT3" s="3" t="s">
        <v>1016</v>
      </c>
      <c r="BU3" s="3" t="s">
        <v>1017</v>
      </c>
      <c r="BV3" s="3" t="s">
        <v>1018</v>
      </c>
      <c r="BW3" s="3" t="s">
        <v>1019</v>
      </c>
      <c r="BX3" s="3" t="s">
        <v>1020</v>
      </c>
      <c r="BY3" s="3" t="s">
        <v>1021</v>
      </c>
      <c r="BZ3" s="3" t="s">
        <v>1022</v>
      </c>
      <c r="CA3" s="3" t="s">
        <v>1023</v>
      </c>
      <c r="CB3" s="3" t="s">
        <v>1024</v>
      </c>
      <c r="CC3" s="3" t="s">
        <v>1025</v>
      </c>
      <c r="CD3" s="3" t="s">
        <v>1026</v>
      </c>
      <c r="CE3" s="3" t="s">
        <v>1027</v>
      </c>
      <c r="CF3" s="3" t="s">
        <v>1028</v>
      </c>
      <c r="CG3" s="3" t="s">
        <v>1029</v>
      </c>
      <c r="CI3" s="3">
        <v>2</v>
      </c>
      <c r="CJ3" s="3" t="s">
        <v>1030</v>
      </c>
      <c r="CK3" s="3" t="s">
        <v>1031</v>
      </c>
      <c r="CL3" s="3" t="s">
        <v>1032</v>
      </c>
      <c r="CM3" s="3" t="s">
        <v>1033</v>
      </c>
      <c r="CN3" s="3" t="s">
        <v>1034</v>
      </c>
      <c r="CO3" s="3" t="s">
        <v>1035</v>
      </c>
      <c r="CP3" s="3" t="s">
        <v>1036</v>
      </c>
      <c r="CQ3" s="3" t="s">
        <v>1037</v>
      </c>
      <c r="CR3" s="3" t="s">
        <v>1038</v>
      </c>
      <c r="CS3" s="3" t="s">
        <v>1039</v>
      </c>
      <c r="CT3" s="3" t="s">
        <v>1040</v>
      </c>
      <c r="CU3" s="3" t="s">
        <v>1041</v>
      </c>
      <c r="CV3" s="3" t="s">
        <v>1042</v>
      </c>
      <c r="CW3" s="3" t="s">
        <v>1043</v>
      </c>
      <c r="CX3" s="3" t="s">
        <v>1044</v>
      </c>
      <c r="CY3" s="3" t="s">
        <v>1045</v>
      </c>
      <c r="CZ3" s="3" t="s">
        <v>1046</v>
      </c>
      <c r="DA3" s="3" t="s">
        <v>1047</v>
      </c>
      <c r="DB3" s="3" t="s">
        <v>1048</v>
      </c>
      <c r="DC3" s="3" t="s">
        <v>1049</v>
      </c>
      <c r="DD3" s="3" t="s">
        <v>1050</v>
      </c>
      <c r="DE3" s="3" t="s">
        <v>1051</v>
      </c>
      <c r="DF3" s="3" t="s">
        <v>1052</v>
      </c>
      <c r="DG3" s="3" t="s">
        <v>1053</v>
      </c>
      <c r="DH3" s="3" t="s">
        <v>1054</v>
      </c>
      <c r="DI3" s="3" t="s">
        <v>1055</v>
      </c>
      <c r="DJ3" s="3" t="s">
        <v>1056</v>
      </c>
      <c r="DK3" s="3" t="s">
        <v>1037</v>
      </c>
      <c r="DL3" s="3" t="s">
        <v>1057</v>
      </c>
      <c r="DM3" s="3" t="s">
        <v>981</v>
      </c>
      <c r="DN3" s="3" t="s">
        <v>1058</v>
      </c>
      <c r="DO3" s="3" t="s">
        <v>1059</v>
      </c>
    </row>
    <row r="4" spans="2:119" ht="1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c r="AG4" s="108" t="s">
        <v>970</v>
      </c>
      <c r="AH4" s="109" t="s">
        <v>5780</v>
      </c>
      <c r="BA4" s="3">
        <v>3</v>
      </c>
      <c r="BB4" s="3" t="s">
        <v>1060</v>
      </c>
      <c r="BC4" s="3" t="s">
        <v>1061</v>
      </c>
      <c r="BD4" s="3" t="s">
        <v>1062</v>
      </c>
      <c r="BE4" s="3" t="s">
        <v>1063</v>
      </c>
      <c r="BF4" s="3" t="s">
        <v>1064</v>
      </c>
      <c r="BG4" s="3" t="s">
        <v>1065</v>
      </c>
      <c r="BH4" s="3" t="s">
        <v>1066</v>
      </c>
      <c r="BI4" s="3" t="s">
        <v>1067</v>
      </c>
      <c r="BJ4" s="3" t="s">
        <v>1068</v>
      </c>
      <c r="BK4" s="3" t="s">
        <v>1069</v>
      </c>
      <c r="BL4" s="3" t="s">
        <v>1070</v>
      </c>
      <c r="BM4" s="3" t="s">
        <v>1071</v>
      </c>
      <c r="BN4" s="3" t="s">
        <v>1072</v>
      </c>
      <c r="BO4" s="3" t="s">
        <v>1073</v>
      </c>
      <c r="BP4" s="3" t="s">
        <v>1074</v>
      </c>
      <c r="BQ4" s="3" t="s">
        <v>1075</v>
      </c>
      <c r="BR4" s="3" t="s">
        <v>1076</v>
      </c>
      <c r="BS4" s="3" t="s">
        <v>1077</v>
      </c>
      <c r="BT4" s="3" t="s">
        <v>1078</v>
      </c>
      <c r="BU4" s="3" t="s">
        <v>1079</v>
      </c>
      <c r="BV4" s="3" t="s">
        <v>1080</v>
      </c>
      <c r="BW4" s="3" t="s">
        <v>1081</v>
      </c>
      <c r="BX4" s="3" t="s">
        <v>1082</v>
      </c>
      <c r="BY4" s="3" t="s">
        <v>1083</v>
      </c>
      <c r="BZ4" s="3" t="s">
        <v>1084</v>
      </c>
      <c r="CA4" s="3" t="s">
        <v>1085</v>
      </c>
      <c r="CB4" s="3" t="s">
        <v>1086</v>
      </c>
      <c r="CC4" s="3" t="s">
        <v>1087</v>
      </c>
      <c r="CD4" s="3" t="s">
        <v>1088</v>
      </c>
      <c r="CE4" s="3" t="s">
        <v>1089</v>
      </c>
      <c r="CF4" s="3" t="s">
        <v>1090</v>
      </c>
      <c r="CG4" s="3" t="s">
        <v>1091</v>
      </c>
      <c r="CI4" s="3">
        <v>3</v>
      </c>
      <c r="CJ4" s="3" t="s">
        <v>1092</v>
      </c>
      <c r="CK4" s="3" t="s">
        <v>1093</v>
      </c>
      <c r="CL4" s="3" t="s">
        <v>1094</v>
      </c>
      <c r="CM4" s="3" t="s">
        <v>1095</v>
      </c>
      <c r="CN4" s="3" t="s">
        <v>1096</v>
      </c>
      <c r="CO4" s="3" t="s">
        <v>1097</v>
      </c>
      <c r="CP4" s="3" t="s">
        <v>1098</v>
      </c>
      <c r="CQ4" s="3" t="s">
        <v>1096</v>
      </c>
      <c r="CR4" s="3" t="s">
        <v>1099</v>
      </c>
      <c r="CS4" s="3" t="s">
        <v>1100</v>
      </c>
      <c r="CT4" s="3" t="s">
        <v>1101</v>
      </c>
      <c r="CU4" s="3" t="s">
        <v>1102</v>
      </c>
      <c r="CV4" s="3" t="s">
        <v>1103</v>
      </c>
      <c r="CW4" s="3" t="s">
        <v>1104</v>
      </c>
      <c r="CX4" s="3" t="s">
        <v>1105</v>
      </c>
      <c r="CY4" s="3" t="s">
        <v>1106</v>
      </c>
      <c r="CZ4" s="3" t="s">
        <v>1107</v>
      </c>
      <c r="DA4" s="3" t="s">
        <v>1108</v>
      </c>
      <c r="DB4" s="3" t="s">
        <v>1109</v>
      </c>
      <c r="DC4" s="3" t="s">
        <v>1110</v>
      </c>
      <c r="DD4" s="3" t="s">
        <v>981</v>
      </c>
      <c r="DE4" s="3" t="s">
        <v>1111</v>
      </c>
      <c r="DF4" s="3" t="s">
        <v>1112</v>
      </c>
      <c r="DG4" s="3" t="s">
        <v>1113</v>
      </c>
      <c r="DH4" s="3" t="s">
        <v>1114</v>
      </c>
      <c r="DI4" s="3" t="s">
        <v>1115</v>
      </c>
      <c r="DJ4" s="3" t="s">
        <v>1116</v>
      </c>
      <c r="DK4" s="3" t="s">
        <v>1117</v>
      </c>
      <c r="DL4" s="3" t="s">
        <v>1118</v>
      </c>
      <c r="DM4" s="3" t="s">
        <v>1119</v>
      </c>
      <c r="DN4" s="3" t="s">
        <v>1120</v>
      </c>
      <c r="DO4" s="3" t="s">
        <v>1121</v>
      </c>
    </row>
    <row r="5" spans="2:119" ht="45" customHeight="1">
      <c r="B5" s="139" t="s">
        <v>327</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G5" s="108" t="s">
        <v>1122</v>
      </c>
      <c r="AH5" s="109" t="s">
        <v>5781</v>
      </c>
      <c r="BA5" s="3">
        <v>4</v>
      </c>
      <c r="BB5" s="3" t="s">
        <v>1123</v>
      </c>
      <c r="BC5" s="3" t="s">
        <v>1124</v>
      </c>
      <c r="BD5" s="3" t="s">
        <v>1125</v>
      </c>
      <c r="BE5" s="3" t="s">
        <v>1126</v>
      </c>
      <c r="BF5" s="3" t="s">
        <v>1127</v>
      </c>
      <c r="BG5" s="3" t="s">
        <v>1128</v>
      </c>
      <c r="BH5" s="3" t="s">
        <v>1129</v>
      </c>
      <c r="BI5" s="3" t="s">
        <v>1130</v>
      </c>
      <c r="BJ5" s="3" t="s">
        <v>1131</v>
      </c>
      <c r="BK5" s="3" t="s">
        <v>1132</v>
      </c>
      <c r="BL5" s="3" t="s">
        <v>1133</v>
      </c>
      <c r="BM5" s="3" t="s">
        <v>1134</v>
      </c>
      <c r="BN5" s="3" t="s">
        <v>1135</v>
      </c>
      <c r="BO5" s="3" t="s">
        <v>1136</v>
      </c>
      <c r="BP5" s="3" t="s">
        <v>1137</v>
      </c>
      <c r="BQ5" s="3" t="s">
        <v>1138</v>
      </c>
      <c r="BR5" s="3" t="s">
        <v>1139</v>
      </c>
      <c r="BS5" s="3" t="s">
        <v>1140</v>
      </c>
      <c r="BT5" s="3" t="s">
        <v>1141</v>
      </c>
      <c r="BU5" s="3" t="s">
        <v>1142</v>
      </c>
      <c r="BV5" s="3" t="s">
        <v>1143</v>
      </c>
      <c r="BW5" s="3" t="s">
        <v>1144</v>
      </c>
      <c r="BX5" s="3" t="s">
        <v>1145</v>
      </c>
      <c r="BY5" s="3" t="s">
        <v>1146</v>
      </c>
      <c r="BZ5" s="3" t="s">
        <v>1147</v>
      </c>
      <c r="CA5" s="3" t="s">
        <v>1148</v>
      </c>
      <c r="CB5" s="3" t="s">
        <v>1149</v>
      </c>
      <c r="CC5" s="3" t="s">
        <v>1150</v>
      </c>
      <c r="CD5" s="3" t="s">
        <v>1151</v>
      </c>
      <c r="CE5" s="3" t="s">
        <v>1152</v>
      </c>
      <c r="CF5" s="3" t="s">
        <v>1153</v>
      </c>
      <c r="CG5" s="3" t="s">
        <v>1154</v>
      </c>
      <c r="CI5" s="3">
        <v>4</v>
      </c>
      <c r="CJ5" s="3" t="s">
        <v>1155</v>
      </c>
      <c r="CK5" s="3" t="s">
        <v>1156</v>
      </c>
      <c r="CL5" s="3" t="s">
        <v>1157</v>
      </c>
      <c r="CM5" s="3" t="s">
        <v>1158</v>
      </c>
      <c r="CN5" s="3" t="s">
        <v>1159</v>
      </c>
      <c r="CO5" s="3" t="s">
        <v>1160</v>
      </c>
      <c r="CP5" s="3" t="s">
        <v>1161</v>
      </c>
      <c r="CQ5" s="3" t="s">
        <v>1162</v>
      </c>
      <c r="CR5" s="3" t="s">
        <v>1163</v>
      </c>
      <c r="CS5" s="3" t="s">
        <v>1164</v>
      </c>
      <c r="CT5" s="3" t="s">
        <v>1165</v>
      </c>
      <c r="CU5" s="3" t="s">
        <v>1166</v>
      </c>
      <c r="CV5" s="3" t="s">
        <v>1167</v>
      </c>
      <c r="CW5" s="3" t="s">
        <v>1168</v>
      </c>
      <c r="CX5" s="3" t="s">
        <v>1169</v>
      </c>
      <c r="CY5" s="3" t="s">
        <v>1170</v>
      </c>
      <c r="CZ5" s="3" t="s">
        <v>1171</v>
      </c>
      <c r="DA5" s="3" t="s">
        <v>1172</v>
      </c>
      <c r="DB5" s="3" t="s">
        <v>1096</v>
      </c>
      <c r="DC5" s="3" t="s">
        <v>1173</v>
      </c>
      <c r="DD5" s="3" t="s">
        <v>1174</v>
      </c>
      <c r="DE5" s="3" t="s">
        <v>1175</v>
      </c>
      <c r="DF5" s="3" t="s">
        <v>1176</v>
      </c>
      <c r="DG5" s="3" t="s">
        <v>1177</v>
      </c>
      <c r="DH5" s="3" t="s">
        <v>1178</v>
      </c>
      <c r="DI5" s="3" t="s">
        <v>1179</v>
      </c>
      <c r="DJ5" s="3" t="s">
        <v>1180</v>
      </c>
      <c r="DK5" s="3" t="s">
        <v>1181</v>
      </c>
      <c r="DL5" s="3" t="s">
        <v>1182</v>
      </c>
      <c r="DM5" s="3" t="s">
        <v>1103</v>
      </c>
      <c r="DN5" s="3" t="s">
        <v>1183</v>
      </c>
      <c r="DO5" s="3" t="s">
        <v>1184</v>
      </c>
    </row>
    <row r="6" spans="2:119" ht="1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c r="AG6" s="108" t="s">
        <v>1185</v>
      </c>
      <c r="AH6" s="109" t="s">
        <v>5782</v>
      </c>
      <c r="BA6" s="3">
        <v>5</v>
      </c>
      <c r="BB6" s="3" t="s">
        <v>1186</v>
      </c>
      <c r="BC6" s="3" t="s">
        <v>1187</v>
      </c>
      <c r="BD6" s="3" t="s">
        <v>1188</v>
      </c>
      <c r="BE6" s="3" t="s">
        <v>1189</v>
      </c>
      <c r="BF6" s="3" t="s">
        <v>1190</v>
      </c>
      <c r="BG6" s="3" t="s">
        <v>1191</v>
      </c>
      <c r="BH6" s="3" t="s">
        <v>1192</v>
      </c>
      <c r="BI6" s="3" t="s">
        <v>1193</v>
      </c>
      <c r="BJ6" s="3" t="s">
        <v>1194</v>
      </c>
      <c r="BK6" s="3" t="s">
        <v>1195</v>
      </c>
      <c r="BL6" s="3" t="s">
        <v>1196</v>
      </c>
      <c r="BM6" s="3" t="s">
        <v>1197</v>
      </c>
      <c r="BN6" s="3" t="s">
        <v>1198</v>
      </c>
      <c r="BO6" s="3" t="s">
        <v>1199</v>
      </c>
      <c r="BP6" s="3" t="s">
        <v>1200</v>
      </c>
      <c r="BQ6" s="3" t="s">
        <v>1201</v>
      </c>
      <c r="BR6" s="3" t="s">
        <v>1202</v>
      </c>
      <c r="BS6" s="3" t="s">
        <v>1203</v>
      </c>
      <c r="BT6" s="3" t="s">
        <v>1204</v>
      </c>
      <c r="BU6" s="3" t="s">
        <v>1205</v>
      </c>
      <c r="BV6" s="3" t="s">
        <v>1206</v>
      </c>
      <c r="BW6" s="3" t="s">
        <v>1207</v>
      </c>
      <c r="BX6" s="3" t="s">
        <v>1208</v>
      </c>
      <c r="BY6" s="3" t="s">
        <v>1209</v>
      </c>
      <c r="BZ6" s="3" t="s">
        <v>1210</v>
      </c>
      <c r="CA6" s="3" t="s">
        <v>1211</v>
      </c>
      <c r="CB6" s="3" t="s">
        <v>1212</v>
      </c>
      <c r="CC6" s="3" t="s">
        <v>1213</v>
      </c>
      <c r="CD6" s="3" t="s">
        <v>1214</v>
      </c>
      <c r="CE6" s="3" t="s">
        <v>1215</v>
      </c>
      <c r="CF6" s="3" t="s">
        <v>1216</v>
      </c>
      <c r="CG6" s="3" t="s">
        <v>1217</v>
      </c>
      <c r="CI6" s="3">
        <v>5</v>
      </c>
      <c r="CJ6" s="3" t="s">
        <v>1218</v>
      </c>
      <c r="CK6" s="3" t="s">
        <v>1219</v>
      </c>
      <c r="CL6" s="3" t="s">
        <v>1220</v>
      </c>
      <c r="CM6" s="3" t="s">
        <v>1221</v>
      </c>
      <c r="CN6" s="3" t="s">
        <v>1222</v>
      </c>
      <c r="CO6" s="3" t="s">
        <v>1223</v>
      </c>
      <c r="CP6" s="3" t="s">
        <v>1224</v>
      </c>
      <c r="CQ6" s="3" t="s">
        <v>1225</v>
      </c>
      <c r="CR6" s="3" t="s">
        <v>1226</v>
      </c>
      <c r="CS6" s="3" t="s">
        <v>1227</v>
      </c>
      <c r="CT6" s="3" t="s">
        <v>1228</v>
      </c>
      <c r="CU6" s="3" t="s">
        <v>1229</v>
      </c>
      <c r="CV6" s="3" t="s">
        <v>1230</v>
      </c>
      <c r="CW6" s="3" t="s">
        <v>1231</v>
      </c>
      <c r="CX6" s="3" t="s">
        <v>1232</v>
      </c>
      <c r="CY6" s="3" t="s">
        <v>1233</v>
      </c>
      <c r="CZ6" s="3" t="s">
        <v>1234</v>
      </c>
      <c r="DA6" s="3" t="s">
        <v>1235</v>
      </c>
      <c r="DB6" s="3" t="s">
        <v>1236</v>
      </c>
      <c r="DC6" s="3" t="s">
        <v>1237</v>
      </c>
      <c r="DD6" s="3" t="s">
        <v>1238</v>
      </c>
      <c r="DE6" s="3" t="s">
        <v>1239</v>
      </c>
      <c r="DF6" s="3" t="s">
        <v>1184</v>
      </c>
      <c r="DG6" s="3" t="s">
        <v>1056</v>
      </c>
      <c r="DH6" s="3" t="s">
        <v>1240</v>
      </c>
      <c r="DI6" s="3" t="s">
        <v>1241</v>
      </c>
      <c r="DJ6" s="3" t="s">
        <v>1242</v>
      </c>
      <c r="DK6" s="3" t="s">
        <v>1243</v>
      </c>
      <c r="DL6" s="3" t="s">
        <v>1244</v>
      </c>
      <c r="DM6" s="3" t="s">
        <v>1245</v>
      </c>
      <c r="DN6" s="3" t="s">
        <v>1246</v>
      </c>
      <c r="DO6" s="3" t="s">
        <v>1247</v>
      </c>
    </row>
    <row r="7" spans="2:119" ht="60" customHeight="1">
      <c r="B7" s="139" t="s">
        <v>5</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G7" s="108" t="s">
        <v>1033</v>
      </c>
      <c r="AH7" s="109" t="s">
        <v>5783</v>
      </c>
      <c r="BA7" s="3">
        <v>6</v>
      </c>
      <c r="BB7" s="3" t="s">
        <v>1248</v>
      </c>
      <c r="BC7" s="3" t="s">
        <v>1249</v>
      </c>
      <c r="BD7" s="3" t="s">
        <v>1250</v>
      </c>
      <c r="BE7" s="3" t="s">
        <v>1251</v>
      </c>
      <c r="BF7" s="3" t="s">
        <v>1252</v>
      </c>
      <c r="BG7" s="3" t="s">
        <v>1253</v>
      </c>
      <c r="BH7" s="3" t="s">
        <v>1254</v>
      </c>
      <c r="BI7" s="3" t="s">
        <v>1255</v>
      </c>
      <c r="BJ7" s="3" t="s">
        <v>1256</v>
      </c>
      <c r="BK7" s="3" t="s">
        <v>1257</v>
      </c>
      <c r="BL7" s="3" t="s">
        <v>1258</v>
      </c>
      <c r="BM7" s="3" t="s">
        <v>1259</v>
      </c>
      <c r="BN7" s="3" t="s">
        <v>1260</v>
      </c>
      <c r="BO7" s="3" t="s">
        <v>1261</v>
      </c>
      <c r="BP7" s="3" t="s">
        <v>1262</v>
      </c>
      <c r="BQ7" s="3" t="s">
        <v>1263</v>
      </c>
      <c r="BR7" s="3" t="s">
        <v>1264</v>
      </c>
      <c r="BS7" s="3" t="s">
        <v>1265</v>
      </c>
      <c r="BT7" s="3" t="s">
        <v>1266</v>
      </c>
      <c r="BU7" s="3" t="s">
        <v>1267</v>
      </c>
      <c r="BV7" s="3" t="s">
        <v>1268</v>
      </c>
      <c r="BW7" s="3" t="s">
        <v>1269</v>
      </c>
      <c r="BX7" s="3" t="s">
        <v>1270</v>
      </c>
      <c r="BY7" s="3" t="s">
        <v>1271</v>
      </c>
      <c r="BZ7" s="3" t="s">
        <v>1272</v>
      </c>
      <c r="CA7" s="3" t="s">
        <v>1273</v>
      </c>
      <c r="CB7" s="3" t="s">
        <v>1274</v>
      </c>
      <c r="CC7" s="3" t="s">
        <v>1275</v>
      </c>
      <c r="CD7" s="3" t="s">
        <v>1276</v>
      </c>
      <c r="CE7" s="3" t="s">
        <v>1277</v>
      </c>
      <c r="CF7" s="3" t="s">
        <v>1278</v>
      </c>
      <c r="CG7" s="3" t="s">
        <v>1279</v>
      </c>
      <c r="CI7" s="3">
        <v>6</v>
      </c>
      <c r="CJ7" s="3" t="s">
        <v>1280</v>
      </c>
      <c r="CK7" s="3" t="s">
        <v>1281</v>
      </c>
      <c r="CL7" s="3" t="s">
        <v>200</v>
      </c>
      <c r="CM7" s="3" t="s">
        <v>1282</v>
      </c>
      <c r="CN7" s="3" t="s">
        <v>1283</v>
      </c>
      <c r="CO7" s="3" t="s">
        <v>1284</v>
      </c>
      <c r="CP7" s="3" t="s">
        <v>1285</v>
      </c>
      <c r="CQ7" s="3" t="s">
        <v>1286</v>
      </c>
      <c r="CR7" s="3" t="s">
        <v>1287</v>
      </c>
      <c r="CS7" s="3" t="s">
        <v>1288</v>
      </c>
      <c r="CT7" s="3" t="s">
        <v>1289</v>
      </c>
      <c r="CU7" s="3" t="s">
        <v>1290</v>
      </c>
      <c r="CV7" s="3" t="s">
        <v>1291</v>
      </c>
      <c r="CW7" s="3" t="s">
        <v>1292</v>
      </c>
      <c r="CX7" s="3" t="s">
        <v>1293</v>
      </c>
      <c r="CY7" s="3" t="s">
        <v>1294</v>
      </c>
      <c r="CZ7" s="3" t="s">
        <v>1295</v>
      </c>
      <c r="DA7" s="3" t="s">
        <v>1296</v>
      </c>
      <c r="DB7" s="3" t="s">
        <v>1297</v>
      </c>
      <c r="DC7" s="3" t="s">
        <v>1298</v>
      </c>
      <c r="DD7" s="3" t="s">
        <v>1047</v>
      </c>
      <c r="DE7" s="3" t="s">
        <v>1299</v>
      </c>
      <c r="DF7" s="3" t="s">
        <v>1300</v>
      </c>
      <c r="DG7" s="3" t="s">
        <v>1301</v>
      </c>
      <c r="DH7" s="3" t="s">
        <v>1302</v>
      </c>
      <c r="DI7" s="3" t="s">
        <v>1303</v>
      </c>
      <c r="DJ7" s="3" t="s">
        <v>1304</v>
      </c>
      <c r="DK7" s="3" t="s">
        <v>1305</v>
      </c>
      <c r="DL7" s="3" t="s">
        <v>1306</v>
      </c>
      <c r="DM7" s="3" t="s">
        <v>1307</v>
      </c>
      <c r="DN7" s="3" t="s">
        <v>1308</v>
      </c>
      <c r="DO7" s="3" t="s">
        <v>1309</v>
      </c>
    </row>
    <row r="8" spans="2:119" ht="15" customHeight="1">
      <c r="B8" s="2"/>
      <c r="C8" s="1"/>
      <c r="D8" s="1"/>
      <c r="E8" s="1"/>
      <c r="F8" s="1"/>
      <c r="G8" s="1"/>
      <c r="H8" s="1"/>
      <c r="I8" s="1"/>
      <c r="J8" s="1"/>
      <c r="K8" s="1"/>
      <c r="L8" s="1"/>
      <c r="M8" s="1"/>
      <c r="N8" s="2"/>
      <c r="O8" s="1"/>
      <c r="P8" s="1"/>
      <c r="Q8" s="1"/>
      <c r="R8" s="1"/>
      <c r="S8" s="1"/>
      <c r="T8" s="1"/>
      <c r="U8" s="1"/>
      <c r="V8" s="1"/>
      <c r="W8" s="1"/>
      <c r="X8" s="1"/>
      <c r="Y8" s="1"/>
      <c r="Z8" s="1"/>
      <c r="AA8" s="1"/>
      <c r="AB8" s="1"/>
      <c r="AC8" s="1"/>
      <c r="AD8" s="1"/>
      <c r="AG8" s="108" t="s">
        <v>1310</v>
      </c>
      <c r="AH8" s="109" t="s">
        <v>5784</v>
      </c>
      <c r="BA8" s="3">
        <v>7</v>
      </c>
      <c r="BB8" s="3" t="s">
        <v>1311</v>
      </c>
      <c r="BC8" s="3" t="s">
        <v>1312</v>
      </c>
      <c r="BE8" s="3" t="s">
        <v>1313</v>
      </c>
      <c r="BF8" s="3" t="s">
        <v>1314</v>
      </c>
      <c r="BG8" s="3" t="s">
        <v>1315</v>
      </c>
      <c r="BH8" s="3" t="s">
        <v>1316</v>
      </c>
      <c r="BI8" s="3" t="s">
        <v>1317</v>
      </c>
      <c r="BJ8" s="3" t="s">
        <v>1318</v>
      </c>
      <c r="BK8" s="3" t="s">
        <v>1319</v>
      </c>
      <c r="BL8" s="3" t="s">
        <v>1320</v>
      </c>
      <c r="BM8" s="3" t="s">
        <v>1321</v>
      </c>
      <c r="BN8" s="3" t="s">
        <v>1322</v>
      </c>
      <c r="BO8" s="3" t="s">
        <v>1323</v>
      </c>
      <c r="BP8" s="3" t="s">
        <v>1324</v>
      </c>
      <c r="BQ8" s="3" t="s">
        <v>1325</v>
      </c>
      <c r="BR8" s="3" t="s">
        <v>1326</v>
      </c>
      <c r="BS8" s="3" t="s">
        <v>1327</v>
      </c>
      <c r="BT8" s="3" t="s">
        <v>1328</v>
      </c>
      <c r="BU8" s="3" t="s">
        <v>1329</v>
      </c>
      <c r="BV8" s="3" t="s">
        <v>1330</v>
      </c>
      <c r="BW8" s="3" t="s">
        <v>1331</v>
      </c>
      <c r="BX8" s="3" t="s">
        <v>1332</v>
      </c>
      <c r="BY8" s="3" t="s">
        <v>1333</v>
      </c>
      <c r="BZ8" s="3" t="s">
        <v>1334</v>
      </c>
      <c r="CA8" s="3" t="s">
        <v>1335</v>
      </c>
      <c r="CB8" s="3" t="s">
        <v>1336</v>
      </c>
      <c r="CC8" s="3" t="s">
        <v>1337</v>
      </c>
      <c r="CD8" s="3" t="s">
        <v>1338</v>
      </c>
      <c r="CE8" s="3" t="s">
        <v>1339</v>
      </c>
      <c r="CF8" s="3" t="s">
        <v>1340</v>
      </c>
      <c r="CG8" s="3" t="s">
        <v>1341</v>
      </c>
      <c r="CI8" s="3">
        <v>7</v>
      </c>
      <c r="CJ8" s="3" t="s">
        <v>1342</v>
      </c>
      <c r="CK8" s="3" t="s">
        <v>1343</v>
      </c>
      <c r="CM8" s="3" t="s">
        <v>1344</v>
      </c>
      <c r="CN8" s="3" t="s">
        <v>1345</v>
      </c>
      <c r="CO8" s="3" t="s">
        <v>1346</v>
      </c>
      <c r="CP8" s="3" t="s">
        <v>1347</v>
      </c>
      <c r="CQ8" s="3" t="s">
        <v>1348</v>
      </c>
      <c r="CR8" s="3" t="s">
        <v>1349</v>
      </c>
      <c r="CS8" s="3" t="s">
        <v>1350</v>
      </c>
      <c r="CT8" s="3" t="s">
        <v>1351</v>
      </c>
      <c r="CU8" s="3" t="s">
        <v>1352</v>
      </c>
      <c r="CV8" s="3" t="s">
        <v>1353</v>
      </c>
      <c r="CW8" s="3" t="s">
        <v>1354</v>
      </c>
      <c r="CX8" s="3" t="s">
        <v>1355</v>
      </c>
      <c r="CY8" s="3" t="s">
        <v>1356</v>
      </c>
      <c r="CZ8" s="3" t="s">
        <v>1357</v>
      </c>
      <c r="DA8" s="3" t="s">
        <v>1358</v>
      </c>
      <c r="DB8" s="3" t="s">
        <v>1359</v>
      </c>
      <c r="DC8" s="3" t="s">
        <v>1360</v>
      </c>
      <c r="DD8" s="3" t="s">
        <v>1361</v>
      </c>
      <c r="DE8" s="3" t="s">
        <v>1362</v>
      </c>
      <c r="DF8" s="3" t="s">
        <v>1363</v>
      </c>
      <c r="DG8" s="3" t="s">
        <v>1364</v>
      </c>
      <c r="DH8" s="3" t="s">
        <v>1365</v>
      </c>
      <c r="DI8" s="3" t="s">
        <v>1366</v>
      </c>
      <c r="DJ8" s="3" t="s">
        <v>1367</v>
      </c>
      <c r="DK8" s="3" t="s">
        <v>1368</v>
      </c>
      <c r="DL8" s="3" t="s">
        <v>1369</v>
      </c>
      <c r="DM8" s="3" t="s">
        <v>1370</v>
      </c>
      <c r="DN8" s="3" t="s">
        <v>1371</v>
      </c>
      <c r="DO8" s="3" t="s">
        <v>1372</v>
      </c>
    </row>
    <row r="9" spans="2:119" ht="15" customHeight="1" thickBot="1">
      <c r="B9" s="2" t="s">
        <v>3</v>
      </c>
      <c r="C9" s="63"/>
      <c r="D9" s="63"/>
      <c r="E9" s="63"/>
      <c r="F9" s="63"/>
      <c r="G9" s="63"/>
      <c r="H9" s="63"/>
      <c r="I9" s="63"/>
      <c r="J9" s="63"/>
      <c r="K9" s="63"/>
      <c r="L9" s="63"/>
      <c r="M9" s="63"/>
      <c r="N9" s="2" t="s">
        <v>4</v>
      </c>
      <c r="O9" s="63"/>
      <c r="P9" s="1"/>
      <c r="Q9" s="1"/>
      <c r="R9" s="1"/>
      <c r="S9" s="1"/>
      <c r="T9" s="1"/>
      <c r="U9" s="1"/>
      <c r="V9" s="1"/>
      <c r="W9" s="1"/>
      <c r="X9" s="1"/>
      <c r="Y9" s="1"/>
      <c r="Z9" s="1"/>
      <c r="AA9" s="146" t="s">
        <v>2</v>
      </c>
      <c r="AB9" s="146"/>
      <c r="AC9" s="146"/>
      <c r="AD9" s="146"/>
      <c r="AG9" s="108" t="s">
        <v>1035</v>
      </c>
      <c r="AH9" s="109" t="s">
        <v>5785</v>
      </c>
      <c r="BA9" s="3">
        <v>8</v>
      </c>
      <c r="BB9" s="3" t="s">
        <v>1373</v>
      </c>
      <c r="BC9" s="3" t="s">
        <v>1374</v>
      </c>
      <c r="BE9" s="3" t="s">
        <v>1375</v>
      </c>
      <c r="BF9" s="3" t="s">
        <v>1376</v>
      </c>
      <c r="BG9" s="3" t="s">
        <v>1377</v>
      </c>
      <c r="BH9" s="3" t="s">
        <v>1378</v>
      </c>
      <c r="BI9" s="3" t="s">
        <v>1379</v>
      </c>
      <c r="BJ9" s="3" t="s">
        <v>1380</v>
      </c>
      <c r="BK9" s="3" t="s">
        <v>1381</v>
      </c>
      <c r="BL9" s="3" t="s">
        <v>1382</v>
      </c>
      <c r="BM9" s="3" t="s">
        <v>1383</v>
      </c>
      <c r="BN9" s="3" t="s">
        <v>1384</v>
      </c>
      <c r="BO9" s="3" t="s">
        <v>1385</v>
      </c>
      <c r="BP9" s="3" t="s">
        <v>1386</v>
      </c>
      <c r="BQ9" s="3" t="s">
        <v>1387</v>
      </c>
      <c r="BR9" s="3" t="s">
        <v>1388</v>
      </c>
      <c r="BS9" s="3" t="s">
        <v>1389</v>
      </c>
      <c r="BT9" s="3" t="s">
        <v>1390</v>
      </c>
      <c r="BU9" s="3" t="s">
        <v>1391</v>
      </c>
      <c r="BV9" s="3" t="s">
        <v>1392</v>
      </c>
      <c r="BW9" s="3" t="s">
        <v>1393</v>
      </c>
      <c r="BX9" s="3" t="s">
        <v>1394</v>
      </c>
      <c r="BY9" s="3" t="s">
        <v>1395</v>
      </c>
      <c r="BZ9" s="3" t="s">
        <v>1396</v>
      </c>
      <c r="CA9" s="3" t="s">
        <v>1397</v>
      </c>
      <c r="CB9" s="3" t="s">
        <v>1398</v>
      </c>
      <c r="CC9" s="3" t="s">
        <v>1399</v>
      </c>
      <c r="CD9" s="3" t="s">
        <v>1400</v>
      </c>
      <c r="CE9" s="3" t="s">
        <v>1401</v>
      </c>
      <c r="CF9" s="3" t="s">
        <v>1402</v>
      </c>
      <c r="CG9" s="3" t="s">
        <v>1403</v>
      </c>
      <c r="CI9" s="3">
        <v>8</v>
      </c>
      <c r="CJ9" s="3" t="s">
        <v>1404</v>
      </c>
      <c r="CK9" s="3" t="s">
        <v>200</v>
      </c>
      <c r="CM9" s="3" t="s">
        <v>1405</v>
      </c>
      <c r="CN9" s="3" t="s">
        <v>1406</v>
      </c>
      <c r="CO9" s="3" t="s">
        <v>1407</v>
      </c>
      <c r="CP9" s="3" t="s">
        <v>1408</v>
      </c>
      <c r="CQ9" s="3" t="s">
        <v>1409</v>
      </c>
      <c r="CR9" s="3" t="s">
        <v>1410</v>
      </c>
      <c r="CS9" s="3" t="s">
        <v>1411</v>
      </c>
      <c r="CT9" s="3" t="s">
        <v>1412</v>
      </c>
      <c r="CU9" s="3" t="s">
        <v>1413</v>
      </c>
      <c r="CV9" s="3" t="s">
        <v>1414</v>
      </c>
      <c r="CW9" s="3" t="s">
        <v>1415</v>
      </c>
      <c r="CX9" s="3" t="s">
        <v>1416</v>
      </c>
      <c r="CY9" s="3" t="s">
        <v>1417</v>
      </c>
      <c r="CZ9" s="3" t="s">
        <v>1367</v>
      </c>
      <c r="DA9" s="3" t="s">
        <v>1418</v>
      </c>
      <c r="DB9" s="3" t="s">
        <v>1305</v>
      </c>
      <c r="DC9" s="3" t="s">
        <v>1419</v>
      </c>
      <c r="DD9" s="3" t="s">
        <v>1420</v>
      </c>
      <c r="DE9" s="3" t="s">
        <v>1421</v>
      </c>
      <c r="DF9" s="3" t="s">
        <v>1422</v>
      </c>
      <c r="DG9" s="3" t="s">
        <v>1423</v>
      </c>
      <c r="DH9" s="3" t="s">
        <v>1424</v>
      </c>
      <c r="DI9" s="3" t="s">
        <v>1425</v>
      </c>
      <c r="DJ9" s="3" t="s">
        <v>1426</v>
      </c>
      <c r="DK9" s="3" t="s">
        <v>1427</v>
      </c>
      <c r="DL9" s="3" t="s">
        <v>1428</v>
      </c>
      <c r="DM9" s="3" t="s">
        <v>1429</v>
      </c>
      <c r="DN9" s="3" t="s">
        <v>1430</v>
      </c>
      <c r="DO9" s="3" t="s">
        <v>1223</v>
      </c>
    </row>
    <row r="10" spans="2:119" ht="15" customHeight="1" thickBot="1">
      <c r="B10" s="147" t="s">
        <v>2504</v>
      </c>
      <c r="C10" s="148"/>
      <c r="D10" s="148"/>
      <c r="E10" s="148"/>
      <c r="F10" s="148"/>
      <c r="G10" s="148"/>
      <c r="H10" s="148"/>
      <c r="I10" s="148"/>
      <c r="J10" s="148"/>
      <c r="K10" s="148"/>
      <c r="L10" s="149"/>
      <c r="M10" s="18"/>
      <c r="N10" s="141" t="str">
        <f>IF(B10="","",VLOOKUP(B10,AG4:AH35,2,FALSE))</f>
        <v>230</v>
      </c>
      <c r="O10" s="143"/>
      <c r="AG10" s="108" t="s">
        <v>1431</v>
      </c>
      <c r="AH10" s="109" t="s">
        <v>5786</v>
      </c>
      <c r="BA10" s="3">
        <v>9</v>
      </c>
      <c r="BB10" s="3" t="s">
        <v>1432</v>
      </c>
      <c r="BE10" s="3" t="s">
        <v>1433</v>
      </c>
      <c r="BF10" s="3" t="s">
        <v>1434</v>
      </c>
      <c r="BG10" s="3" t="s">
        <v>1435</v>
      </c>
      <c r="BH10" s="3" t="s">
        <v>1436</v>
      </c>
      <c r="BI10" s="3" t="s">
        <v>1437</v>
      </c>
      <c r="BJ10" s="3" t="s">
        <v>1438</v>
      </c>
      <c r="BK10" s="3" t="s">
        <v>1439</v>
      </c>
      <c r="BL10" s="3" t="s">
        <v>1440</v>
      </c>
      <c r="BM10" s="3" t="s">
        <v>1441</v>
      </c>
      <c r="BN10" s="3" t="s">
        <v>1442</v>
      </c>
      <c r="BO10" s="3" t="s">
        <v>1443</v>
      </c>
      <c r="BP10" s="3" t="s">
        <v>1444</v>
      </c>
      <c r="BQ10" s="3" t="s">
        <v>1445</v>
      </c>
      <c r="BR10" s="3" t="s">
        <v>1446</v>
      </c>
      <c r="BS10" s="3" t="s">
        <v>1447</v>
      </c>
      <c r="BT10" s="3" t="s">
        <v>1448</v>
      </c>
      <c r="BU10" s="3" t="s">
        <v>1449</v>
      </c>
      <c r="BV10" s="3" t="s">
        <v>1450</v>
      </c>
      <c r="BW10" s="3" t="s">
        <v>1451</v>
      </c>
      <c r="BX10" s="3" t="s">
        <v>1452</v>
      </c>
      <c r="BY10" s="3" t="s">
        <v>1453</v>
      </c>
      <c r="BZ10" s="3" t="s">
        <v>1454</v>
      </c>
      <c r="CA10" s="3" t="s">
        <v>1455</v>
      </c>
      <c r="CB10" s="3" t="s">
        <v>1456</v>
      </c>
      <c r="CC10" s="3" t="s">
        <v>1457</v>
      </c>
      <c r="CD10" s="3" t="s">
        <v>1458</v>
      </c>
      <c r="CE10" s="3" t="s">
        <v>1459</v>
      </c>
      <c r="CF10" s="3" t="s">
        <v>1460</v>
      </c>
      <c r="CG10" s="3" t="s">
        <v>1461</v>
      </c>
      <c r="CI10" s="3">
        <v>9</v>
      </c>
      <c r="CJ10" s="3" t="s">
        <v>1462</v>
      </c>
      <c r="CM10" s="3" t="s">
        <v>1463</v>
      </c>
      <c r="CN10" s="3" t="s">
        <v>1464</v>
      </c>
      <c r="CO10" s="3" t="s">
        <v>1465</v>
      </c>
      <c r="CP10" s="3" t="s">
        <v>1466</v>
      </c>
      <c r="CQ10" s="3" t="s">
        <v>1467</v>
      </c>
      <c r="CR10" s="3" t="s">
        <v>1106</v>
      </c>
      <c r="CS10" s="3" t="s">
        <v>1468</v>
      </c>
      <c r="CT10" s="3" t="s">
        <v>1469</v>
      </c>
      <c r="CU10" s="3" t="s">
        <v>1470</v>
      </c>
      <c r="CV10" s="3" t="s">
        <v>1471</v>
      </c>
      <c r="CW10" s="3" t="s">
        <v>1471</v>
      </c>
      <c r="CX10" s="3" t="s">
        <v>1472</v>
      </c>
      <c r="CY10" s="3" t="s">
        <v>1473</v>
      </c>
      <c r="CZ10" s="3" t="s">
        <v>1474</v>
      </c>
      <c r="DA10" s="3" t="s">
        <v>1475</v>
      </c>
      <c r="DB10" s="3" t="s">
        <v>1476</v>
      </c>
      <c r="DC10" s="3" t="s">
        <v>1477</v>
      </c>
      <c r="DD10" s="3" t="s">
        <v>1478</v>
      </c>
      <c r="DE10" s="3" t="s">
        <v>1479</v>
      </c>
      <c r="DF10" s="3" t="s">
        <v>1480</v>
      </c>
      <c r="DG10" s="3" t="s">
        <v>1481</v>
      </c>
      <c r="DH10" s="3" t="s">
        <v>1482</v>
      </c>
      <c r="DI10" s="3" t="s">
        <v>1483</v>
      </c>
      <c r="DJ10" s="3" t="s">
        <v>1484</v>
      </c>
      <c r="DK10" s="3" t="s">
        <v>1485</v>
      </c>
      <c r="DL10" s="3" t="s">
        <v>1486</v>
      </c>
      <c r="DM10" s="3" t="s">
        <v>1487</v>
      </c>
      <c r="DN10" s="3" t="s">
        <v>1488</v>
      </c>
      <c r="DO10" s="3" t="s">
        <v>1489</v>
      </c>
    </row>
    <row r="11" spans="2:119" ht="15" customHeight="1" thickBot="1">
      <c r="AG11" s="108" t="s">
        <v>1490</v>
      </c>
      <c r="AH11" s="109" t="s">
        <v>5787</v>
      </c>
      <c r="BA11" s="3">
        <v>10</v>
      </c>
      <c r="BB11" s="3" t="s">
        <v>1491</v>
      </c>
      <c r="BE11" s="3" t="s">
        <v>1492</v>
      </c>
      <c r="BF11" s="3" t="s">
        <v>1493</v>
      </c>
      <c r="BG11" s="3" t="s">
        <v>1494</v>
      </c>
      <c r="BH11" s="3" t="s">
        <v>1495</v>
      </c>
      <c r="BI11" s="3" t="s">
        <v>1496</v>
      </c>
      <c r="BJ11" s="3" t="s">
        <v>1497</v>
      </c>
      <c r="BK11" s="3" t="s">
        <v>1498</v>
      </c>
      <c r="BL11" s="3" t="s">
        <v>1499</v>
      </c>
      <c r="BM11" s="3" t="s">
        <v>1500</v>
      </c>
      <c r="BN11" s="3" t="s">
        <v>1501</v>
      </c>
      <c r="BO11" s="3" t="s">
        <v>1502</v>
      </c>
      <c r="BP11" s="3" t="s">
        <v>1503</v>
      </c>
      <c r="BQ11" s="3" t="s">
        <v>1504</v>
      </c>
      <c r="BR11" s="3" t="s">
        <v>1505</v>
      </c>
      <c r="BS11" s="3" t="s">
        <v>1506</v>
      </c>
      <c r="BT11" s="3" t="s">
        <v>1507</v>
      </c>
      <c r="BU11" s="3" t="s">
        <v>1508</v>
      </c>
      <c r="BV11" s="3" t="s">
        <v>1509</v>
      </c>
      <c r="BW11" s="3" t="s">
        <v>1510</v>
      </c>
      <c r="BX11" s="3" t="s">
        <v>1511</v>
      </c>
      <c r="BY11" s="3" t="s">
        <v>1512</v>
      </c>
      <c r="BZ11" s="3" t="s">
        <v>1513</v>
      </c>
      <c r="CA11" s="3" t="s">
        <v>1514</v>
      </c>
      <c r="CB11" s="3" t="s">
        <v>1515</v>
      </c>
      <c r="CC11" s="3" t="s">
        <v>1516</v>
      </c>
      <c r="CD11" s="3" t="s">
        <v>1517</v>
      </c>
      <c r="CE11" s="3" t="s">
        <v>1518</v>
      </c>
      <c r="CF11" s="3" t="s">
        <v>1519</v>
      </c>
      <c r="CG11" s="3" t="s">
        <v>1520</v>
      </c>
      <c r="CI11" s="3">
        <v>10</v>
      </c>
      <c r="CJ11" s="3" t="s">
        <v>1521</v>
      </c>
      <c r="CM11" s="3" t="s">
        <v>1522</v>
      </c>
      <c r="CN11" s="3" t="s">
        <v>1523</v>
      </c>
      <c r="CO11" s="3" t="s">
        <v>1524</v>
      </c>
      <c r="CP11" s="3" t="s">
        <v>1525</v>
      </c>
      <c r="CQ11" s="3" t="s">
        <v>1526</v>
      </c>
      <c r="CR11" s="3" t="s">
        <v>1527</v>
      </c>
      <c r="CS11" s="3" t="s">
        <v>1528</v>
      </c>
      <c r="CT11" s="3" t="s">
        <v>1529</v>
      </c>
      <c r="CU11" s="3" t="s">
        <v>1530</v>
      </c>
      <c r="CV11" s="3" t="s">
        <v>1531</v>
      </c>
      <c r="CW11" s="3" t="s">
        <v>1532</v>
      </c>
      <c r="CX11" s="3" t="s">
        <v>1533</v>
      </c>
      <c r="CY11" s="3" t="s">
        <v>1159</v>
      </c>
      <c r="CZ11" s="3" t="s">
        <v>1534</v>
      </c>
      <c r="DA11" s="3" t="s">
        <v>1535</v>
      </c>
      <c r="DB11" s="3" t="s">
        <v>1536</v>
      </c>
      <c r="DC11" s="3" t="s">
        <v>1537</v>
      </c>
      <c r="DD11" s="3" t="s">
        <v>1538</v>
      </c>
      <c r="DE11" s="3" t="s">
        <v>1539</v>
      </c>
      <c r="DF11" s="3" t="s">
        <v>1540</v>
      </c>
      <c r="DG11" s="3" t="s">
        <v>1541</v>
      </c>
      <c r="DH11" s="3" t="s">
        <v>1542</v>
      </c>
      <c r="DI11" s="3" t="s">
        <v>1543</v>
      </c>
      <c r="DJ11" s="3" t="s">
        <v>1544</v>
      </c>
      <c r="DK11" s="3" t="s">
        <v>1545</v>
      </c>
      <c r="DL11" s="3" t="s">
        <v>1546</v>
      </c>
      <c r="DM11" s="3" t="s">
        <v>1547</v>
      </c>
      <c r="DN11" s="3" t="s">
        <v>1548</v>
      </c>
      <c r="DO11" s="3" t="s">
        <v>1549</v>
      </c>
    </row>
    <row r="12" spans="2:119" ht="15">
      <c r="B12" s="4"/>
      <c r="C12" s="5" t="s">
        <v>9</v>
      </c>
      <c r="D12" s="6"/>
      <c r="E12" s="6"/>
      <c r="F12" s="6"/>
      <c r="G12" s="6"/>
      <c r="H12" s="6"/>
      <c r="I12" s="6"/>
      <c r="J12" s="6"/>
      <c r="K12" s="6"/>
      <c r="L12" s="7"/>
      <c r="N12" s="8"/>
      <c r="O12" s="9" t="s">
        <v>10</v>
      </c>
      <c r="P12" s="10"/>
      <c r="Q12" s="10"/>
      <c r="R12" s="10"/>
      <c r="S12" s="10"/>
      <c r="T12" s="10"/>
      <c r="U12" s="10"/>
      <c r="V12" s="10"/>
      <c r="W12" s="10"/>
      <c r="X12" s="10"/>
      <c r="Y12" s="10"/>
      <c r="Z12" s="10"/>
      <c r="AA12" s="10"/>
      <c r="AB12" s="10"/>
      <c r="AC12" s="10"/>
      <c r="AD12" s="11"/>
      <c r="AG12" s="108" t="s">
        <v>1550</v>
      </c>
      <c r="AH12" s="109" t="s">
        <v>5788</v>
      </c>
      <c r="BA12" s="3">
        <v>11</v>
      </c>
      <c r="BB12" s="3" t="s">
        <v>1551</v>
      </c>
      <c r="BE12" s="3" t="s">
        <v>1552</v>
      </c>
      <c r="BF12" s="3" t="s">
        <v>1553</v>
      </c>
      <c r="BG12" s="3" t="s">
        <v>1554</v>
      </c>
      <c r="BH12" s="3" t="s">
        <v>1555</v>
      </c>
      <c r="BI12" s="3" t="s">
        <v>1556</v>
      </c>
      <c r="BJ12" s="3" t="s">
        <v>1557</v>
      </c>
      <c r="BK12" s="3" t="s">
        <v>1558</v>
      </c>
      <c r="BL12" s="3" t="s">
        <v>1559</v>
      </c>
      <c r="BM12" s="3" t="s">
        <v>1560</v>
      </c>
      <c r="BN12" s="3" t="s">
        <v>1561</v>
      </c>
      <c r="BO12" s="3" t="s">
        <v>1562</v>
      </c>
      <c r="BP12" s="3" t="s">
        <v>1563</v>
      </c>
      <c r="BQ12" s="3" t="s">
        <v>1564</v>
      </c>
      <c r="BR12" s="3" t="s">
        <v>1565</v>
      </c>
      <c r="BS12" s="3" t="s">
        <v>1566</v>
      </c>
      <c r="BT12" s="3" t="s">
        <v>1567</v>
      </c>
      <c r="BU12" s="3" t="s">
        <v>1568</v>
      </c>
      <c r="BV12" s="3" t="s">
        <v>1569</v>
      </c>
      <c r="BW12" s="3" t="s">
        <v>1570</v>
      </c>
      <c r="BX12" s="3" t="s">
        <v>1571</v>
      </c>
      <c r="BY12" s="3" t="s">
        <v>1572</v>
      </c>
      <c r="BZ12" s="3" t="s">
        <v>1573</v>
      </c>
      <c r="CA12" s="3" t="s">
        <v>1574</v>
      </c>
      <c r="CB12" s="3" t="s">
        <v>1575</v>
      </c>
      <c r="CC12" s="3" t="s">
        <v>1576</v>
      </c>
      <c r="CD12" s="3" t="s">
        <v>1577</v>
      </c>
      <c r="CE12" s="3" t="s">
        <v>1578</v>
      </c>
      <c r="CF12" s="3" t="s">
        <v>1579</v>
      </c>
      <c r="CG12" s="3" t="s">
        <v>1580</v>
      </c>
      <c r="CI12" s="3">
        <v>11</v>
      </c>
      <c r="CJ12" s="3" t="s">
        <v>1581</v>
      </c>
      <c r="CM12" s="3" t="s">
        <v>1582</v>
      </c>
      <c r="CN12" s="3" t="s">
        <v>1583</v>
      </c>
      <c r="CO12" s="3" t="s">
        <v>200</v>
      </c>
      <c r="CP12" s="3" t="s">
        <v>1584</v>
      </c>
      <c r="CQ12" s="3" t="s">
        <v>1368</v>
      </c>
      <c r="CR12" s="3" t="s">
        <v>1585</v>
      </c>
      <c r="CS12" s="3" t="s">
        <v>1586</v>
      </c>
      <c r="CT12" s="3" t="s">
        <v>1587</v>
      </c>
      <c r="CU12" s="3" t="s">
        <v>1588</v>
      </c>
      <c r="CV12" s="3" t="s">
        <v>1589</v>
      </c>
      <c r="CW12" s="3" t="s">
        <v>1590</v>
      </c>
      <c r="CX12" s="3" t="s">
        <v>1591</v>
      </c>
      <c r="CY12" s="3" t="s">
        <v>1592</v>
      </c>
      <c r="CZ12" s="3" t="s">
        <v>1593</v>
      </c>
      <c r="DA12" s="3" t="s">
        <v>1594</v>
      </c>
      <c r="DB12" s="3" t="s">
        <v>1595</v>
      </c>
      <c r="DC12" s="3" t="s">
        <v>1596</v>
      </c>
      <c r="DD12" s="3" t="s">
        <v>1597</v>
      </c>
      <c r="DE12" s="3" t="s">
        <v>1598</v>
      </c>
      <c r="DF12" s="3" t="s">
        <v>1599</v>
      </c>
      <c r="DG12" s="3" t="s">
        <v>1600</v>
      </c>
      <c r="DH12" s="3" t="s">
        <v>1601</v>
      </c>
      <c r="DI12" s="3" t="s">
        <v>1602</v>
      </c>
      <c r="DJ12" s="3" t="s">
        <v>1603</v>
      </c>
      <c r="DK12" s="3" t="s">
        <v>1604</v>
      </c>
      <c r="DL12" s="3" t="s">
        <v>1605</v>
      </c>
      <c r="DM12" s="3" t="s">
        <v>1606</v>
      </c>
      <c r="DN12" s="3" t="s">
        <v>1607</v>
      </c>
      <c r="DO12" s="3" t="s">
        <v>1608</v>
      </c>
    </row>
    <row r="13" spans="2:119" ht="144" customHeight="1" thickBot="1">
      <c r="B13" s="12"/>
      <c r="C13" s="150" t="s">
        <v>11</v>
      </c>
      <c r="D13" s="150"/>
      <c r="E13" s="150"/>
      <c r="F13" s="150"/>
      <c r="G13" s="150"/>
      <c r="H13" s="150"/>
      <c r="I13" s="150"/>
      <c r="J13" s="150"/>
      <c r="K13" s="150"/>
      <c r="L13" s="13"/>
      <c r="N13" s="14"/>
      <c r="O13" s="150" t="s">
        <v>12</v>
      </c>
      <c r="P13" s="150"/>
      <c r="Q13" s="150"/>
      <c r="R13" s="150"/>
      <c r="S13" s="150"/>
      <c r="T13" s="150"/>
      <c r="U13" s="150"/>
      <c r="V13" s="150"/>
      <c r="W13" s="150"/>
      <c r="X13" s="150"/>
      <c r="Y13" s="150"/>
      <c r="Z13" s="150"/>
      <c r="AA13" s="150"/>
      <c r="AB13" s="150"/>
      <c r="AC13" s="150"/>
      <c r="AD13" s="15"/>
      <c r="AG13" s="108" t="s">
        <v>1227</v>
      </c>
      <c r="AH13" s="109" t="s">
        <v>5789</v>
      </c>
      <c r="BA13" s="3">
        <v>12</v>
      </c>
      <c r="BB13" s="3" t="s">
        <v>1609</v>
      </c>
      <c r="BE13" s="3" t="s">
        <v>1610</v>
      </c>
      <c r="BF13" s="3" t="s">
        <v>1611</v>
      </c>
      <c r="BH13" s="3" t="s">
        <v>1612</v>
      </c>
      <c r="BI13" s="3" t="s">
        <v>1613</v>
      </c>
      <c r="BJ13" s="3" t="s">
        <v>1614</v>
      </c>
      <c r="BK13" s="3" t="s">
        <v>1615</v>
      </c>
      <c r="BL13" s="3" t="s">
        <v>1616</v>
      </c>
      <c r="BM13" s="3" t="s">
        <v>1617</v>
      </c>
      <c r="BN13" s="3" t="s">
        <v>1618</v>
      </c>
      <c r="BO13" s="3" t="s">
        <v>1619</v>
      </c>
      <c r="BP13" s="3" t="s">
        <v>1620</v>
      </c>
      <c r="BQ13" s="3" t="s">
        <v>1621</v>
      </c>
      <c r="BR13" s="3" t="s">
        <v>1622</v>
      </c>
      <c r="BS13" s="3" t="s">
        <v>1623</v>
      </c>
      <c r="BT13" s="3" t="s">
        <v>1624</v>
      </c>
      <c r="BU13" s="3" t="s">
        <v>1625</v>
      </c>
      <c r="BV13" s="3" t="s">
        <v>1626</v>
      </c>
      <c r="BW13" s="3" t="s">
        <v>1627</v>
      </c>
      <c r="BX13" s="3">
        <v>23099</v>
      </c>
      <c r="BY13" s="3" t="s">
        <v>1628</v>
      </c>
      <c r="BZ13" s="3" t="s">
        <v>1629</v>
      </c>
      <c r="CA13" s="3" t="s">
        <v>1630</v>
      </c>
      <c r="CB13" s="3" t="s">
        <v>1631</v>
      </c>
      <c r="CC13" s="3" t="s">
        <v>1632</v>
      </c>
      <c r="CD13" s="3" t="s">
        <v>1633</v>
      </c>
      <c r="CE13" s="3" t="s">
        <v>1634</v>
      </c>
      <c r="CF13" s="3" t="s">
        <v>1635</v>
      </c>
      <c r="CG13" s="3" t="s">
        <v>1636</v>
      </c>
      <c r="CI13" s="3">
        <v>12</v>
      </c>
      <c r="CJ13" s="3" t="s">
        <v>200</v>
      </c>
      <c r="CM13" s="3" t="s">
        <v>1637</v>
      </c>
      <c r="CN13" s="3" t="s">
        <v>1638</v>
      </c>
      <c r="CP13" s="3" t="s">
        <v>1639</v>
      </c>
      <c r="CQ13" s="3" t="s">
        <v>1640</v>
      </c>
      <c r="CR13" s="3" t="s">
        <v>1641</v>
      </c>
      <c r="CS13" s="3" t="s">
        <v>1642</v>
      </c>
      <c r="CT13" s="3" t="s">
        <v>1643</v>
      </c>
      <c r="CU13" s="3" t="s">
        <v>1644</v>
      </c>
      <c r="CV13" s="3" t="s">
        <v>1645</v>
      </c>
      <c r="CW13" s="3" t="s">
        <v>1646</v>
      </c>
      <c r="CX13" s="3" t="s">
        <v>1647</v>
      </c>
      <c r="CY13" s="3" t="s">
        <v>1648</v>
      </c>
      <c r="CZ13" s="3" t="s">
        <v>1649</v>
      </c>
      <c r="DA13" s="3" t="s">
        <v>1650</v>
      </c>
      <c r="DB13" s="3" t="s">
        <v>1651</v>
      </c>
      <c r="DC13" s="3" t="s">
        <v>1652</v>
      </c>
      <c r="DD13" s="3" t="s">
        <v>1653</v>
      </c>
      <c r="DE13" s="3" t="s">
        <v>1654</v>
      </c>
      <c r="DF13" s="3" t="s">
        <v>200</v>
      </c>
      <c r="DG13" s="3" t="s">
        <v>1655</v>
      </c>
      <c r="DH13" s="3" t="s">
        <v>1656</v>
      </c>
      <c r="DI13" s="3" t="s">
        <v>1657</v>
      </c>
      <c r="DJ13" s="3" t="s">
        <v>1658</v>
      </c>
      <c r="DK13" s="3" t="s">
        <v>1659</v>
      </c>
      <c r="DL13" s="3" t="s">
        <v>1660</v>
      </c>
      <c r="DM13" s="3" t="s">
        <v>1661</v>
      </c>
      <c r="DN13" s="3" t="s">
        <v>1662</v>
      </c>
      <c r="DO13" s="3" t="s">
        <v>1663</v>
      </c>
    </row>
    <row r="14" spans="2:119" ht="15" customHeight="1" thickBot="1">
      <c r="AG14" s="108" t="s">
        <v>1664</v>
      </c>
      <c r="AH14" s="109" t="s">
        <v>5790</v>
      </c>
      <c r="BA14" s="3">
        <v>13</v>
      </c>
      <c r="BE14" s="3" t="s">
        <v>1665</v>
      </c>
      <c r="BF14" s="3" t="s">
        <v>1666</v>
      </c>
      <c r="BH14" s="3" t="s">
        <v>1667</v>
      </c>
      <c r="BI14" s="3" t="s">
        <v>1668</v>
      </c>
      <c r="BJ14" s="3" t="s">
        <v>1669</v>
      </c>
      <c r="BK14" s="3" t="s">
        <v>1670</v>
      </c>
      <c r="BL14" s="3" t="s">
        <v>1671</v>
      </c>
      <c r="BM14" s="3" t="s">
        <v>1672</v>
      </c>
      <c r="BN14" s="3" t="s">
        <v>1673</v>
      </c>
      <c r="BO14" s="3" t="s">
        <v>1674</v>
      </c>
      <c r="BP14" s="3" t="s">
        <v>1675</v>
      </c>
      <c r="BQ14" s="3" t="s">
        <v>1676</v>
      </c>
      <c r="BR14" s="3" t="s">
        <v>1677</v>
      </c>
      <c r="BS14" s="3" t="s">
        <v>1678</v>
      </c>
      <c r="BT14" s="3" t="s">
        <v>1679</v>
      </c>
      <c r="BU14" s="3" t="s">
        <v>1680</v>
      </c>
      <c r="BV14" s="3" t="s">
        <v>1681</v>
      </c>
      <c r="BW14" s="3" t="s">
        <v>1682</v>
      </c>
      <c r="BY14" s="3" t="s">
        <v>1683</v>
      </c>
      <c r="BZ14" s="3" t="s">
        <v>1684</v>
      </c>
      <c r="CA14" s="3" t="s">
        <v>1685</v>
      </c>
      <c r="CB14" s="3" t="s">
        <v>1686</v>
      </c>
      <c r="CC14" s="3" t="s">
        <v>1687</v>
      </c>
      <c r="CD14" s="3" t="s">
        <v>1688</v>
      </c>
      <c r="CE14" s="3" t="s">
        <v>1689</v>
      </c>
      <c r="CF14" s="3" t="s">
        <v>1690</v>
      </c>
      <c r="CG14" s="3" t="s">
        <v>1691</v>
      </c>
      <c r="CI14" s="3">
        <v>13</v>
      </c>
      <c r="CM14" s="3" t="s">
        <v>1692</v>
      </c>
      <c r="CN14" s="3" t="s">
        <v>1528</v>
      </c>
      <c r="CP14" s="3" t="s">
        <v>1693</v>
      </c>
      <c r="CQ14" s="3" t="s">
        <v>1694</v>
      </c>
      <c r="CR14" s="3" t="s">
        <v>1184</v>
      </c>
      <c r="CS14" s="3" t="s">
        <v>1695</v>
      </c>
      <c r="CT14" s="3" t="s">
        <v>1696</v>
      </c>
      <c r="CU14" s="3" t="s">
        <v>1697</v>
      </c>
      <c r="CV14" s="3" t="s">
        <v>1698</v>
      </c>
      <c r="CW14" s="3" t="s">
        <v>1699</v>
      </c>
      <c r="CX14" s="3" t="s">
        <v>1700</v>
      </c>
      <c r="CY14" s="3" t="s">
        <v>1701</v>
      </c>
      <c r="CZ14" s="3" t="s">
        <v>1702</v>
      </c>
      <c r="DA14" s="3" t="s">
        <v>1703</v>
      </c>
      <c r="DB14" s="3" t="s">
        <v>1704</v>
      </c>
      <c r="DC14" s="3" t="s">
        <v>1705</v>
      </c>
      <c r="DD14" s="3" t="s">
        <v>1706</v>
      </c>
      <c r="DE14" s="3" t="s">
        <v>1707</v>
      </c>
      <c r="DG14" s="3" t="s">
        <v>1708</v>
      </c>
      <c r="DH14" s="3" t="s">
        <v>1709</v>
      </c>
      <c r="DI14" s="3" t="s">
        <v>1710</v>
      </c>
      <c r="DJ14" s="3" t="s">
        <v>1711</v>
      </c>
      <c r="DK14" s="3" t="s">
        <v>1712</v>
      </c>
      <c r="DL14" s="3" t="s">
        <v>1713</v>
      </c>
      <c r="DM14" s="3" t="s">
        <v>1714</v>
      </c>
      <c r="DN14" s="3" t="s">
        <v>1715</v>
      </c>
      <c r="DO14" s="3" t="s">
        <v>1716</v>
      </c>
    </row>
    <row r="15" spans="2:119" ht="15">
      <c r="B15" s="4"/>
      <c r="C15" s="5" t="s">
        <v>13</v>
      </c>
      <c r="D15" s="6"/>
      <c r="E15" s="6"/>
      <c r="F15" s="6"/>
      <c r="G15" s="6"/>
      <c r="H15" s="6"/>
      <c r="I15" s="6"/>
      <c r="J15" s="6"/>
      <c r="K15" s="6"/>
      <c r="L15" s="6"/>
      <c r="M15" s="6"/>
      <c r="N15" s="6"/>
      <c r="O15" s="6"/>
      <c r="P15" s="6"/>
      <c r="Q15" s="6"/>
      <c r="R15" s="6"/>
      <c r="S15" s="6"/>
      <c r="T15" s="6"/>
      <c r="U15" s="6"/>
      <c r="V15" s="6"/>
      <c r="W15" s="6"/>
      <c r="X15" s="6"/>
      <c r="Y15" s="6"/>
      <c r="Z15" s="6"/>
      <c r="AA15" s="6"/>
      <c r="AB15" s="6"/>
      <c r="AC15" s="6"/>
      <c r="AD15" s="11"/>
      <c r="AG15" s="108" t="s">
        <v>1638</v>
      </c>
      <c r="AH15" s="109" t="s">
        <v>5791</v>
      </c>
      <c r="BA15" s="3">
        <v>14</v>
      </c>
      <c r="BE15" s="3" t="s">
        <v>1717</v>
      </c>
      <c r="BF15" s="3" t="s">
        <v>1718</v>
      </c>
      <c r="BH15" s="3" t="s">
        <v>1719</v>
      </c>
      <c r="BI15" s="3" t="s">
        <v>1720</v>
      </c>
      <c r="BJ15" s="3" t="s">
        <v>1721</v>
      </c>
      <c r="BK15" s="3" t="s">
        <v>1722</v>
      </c>
      <c r="BL15" s="3" t="s">
        <v>1723</v>
      </c>
      <c r="BM15" s="3" t="s">
        <v>1724</v>
      </c>
      <c r="BN15" s="3" t="s">
        <v>1725</v>
      </c>
      <c r="BO15" s="3" t="s">
        <v>1726</v>
      </c>
      <c r="BP15" s="3" t="s">
        <v>1727</v>
      </c>
      <c r="BQ15" s="3" t="s">
        <v>1728</v>
      </c>
      <c r="BR15" s="3" t="s">
        <v>1729</v>
      </c>
      <c r="BS15" s="3" t="s">
        <v>1730</v>
      </c>
      <c r="BT15" s="3" t="s">
        <v>1731</v>
      </c>
      <c r="BU15" s="3" t="s">
        <v>1732</v>
      </c>
      <c r="BV15" s="3" t="s">
        <v>1733</v>
      </c>
      <c r="BW15" s="3" t="s">
        <v>1734</v>
      </c>
      <c r="BY15" s="3" t="s">
        <v>1735</v>
      </c>
      <c r="BZ15" s="3" t="s">
        <v>1736</v>
      </c>
      <c r="CA15" s="3" t="s">
        <v>1737</v>
      </c>
      <c r="CB15" s="3" t="s">
        <v>1738</v>
      </c>
      <c r="CC15" s="3" t="s">
        <v>1739</v>
      </c>
      <c r="CD15" s="3" t="s">
        <v>1740</v>
      </c>
      <c r="CE15" s="3" t="s">
        <v>1741</v>
      </c>
      <c r="CF15" s="3" t="s">
        <v>1742</v>
      </c>
      <c r="CG15" s="3" t="s">
        <v>1743</v>
      </c>
      <c r="CI15" s="3">
        <v>14</v>
      </c>
      <c r="CM15" s="3" t="s">
        <v>200</v>
      </c>
      <c r="CN15" s="3" t="s">
        <v>1744</v>
      </c>
      <c r="CP15" s="3" t="s">
        <v>1745</v>
      </c>
      <c r="CQ15" s="3" t="s">
        <v>1746</v>
      </c>
      <c r="CR15" s="3" t="s">
        <v>1223</v>
      </c>
      <c r="CS15" s="3" t="s">
        <v>1747</v>
      </c>
      <c r="CT15" s="3" t="s">
        <v>1748</v>
      </c>
      <c r="CU15" s="3" t="s">
        <v>1184</v>
      </c>
      <c r="CV15" s="3" t="s">
        <v>1749</v>
      </c>
      <c r="CW15" s="3" t="s">
        <v>1750</v>
      </c>
      <c r="CX15" s="3" t="s">
        <v>1751</v>
      </c>
      <c r="CY15" s="3" t="s">
        <v>1752</v>
      </c>
      <c r="CZ15" s="3" t="s">
        <v>1753</v>
      </c>
      <c r="DA15" s="3" t="s">
        <v>1754</v>
      </c>
      <c r="DB15" s="3" t="s">
        <v>1755</v>
      </c>
      <c r="DC15" s="3" t="s">
        <v>1756</v>
      </c>
      <c r="DD15" s="3" t="s">
        <v>1757</v>
      </c>
      <c r="DE15" s="3" t="s">
        <v>1758</v>
      </c>
      <c r="DG15" s="3" t="s">
        <v>1759</v>
      </c>
      <c r="DH15" s="3" t="s">
        <v>1760</v>
      </c>
      <c r="DI15" s="3" t="s">
        <v>1761</v>
      </c>
      <c r="DJ15" s="3" t="s">
        <v>1762</v>
      </c>
      <c r="DK15" s="3" t="s">
        <v>1638</v>
      </c>
      <c r="DL15" s="3" t="s">
        <v>1763</v>
      </c>
      <c r="DM15" s="3" t="s">
        <v>1764</v>
      </c>
      <c r="DN15" s="3" t="s">
        <v>1765</v>
      </c>
      <c r="DO15" s="3" t="s">
        <v>1766</v>
      </c>
    </row>
    <row r="16" spans="2:119" ht="36" customHeight="1" thickBot="1">
      <c r="B16" s="12"/>
      <c r="C16" s="150" t="s">
        <v>14</v>
      </c>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
      <c r="AG16" s="108" t="s">
        <v>1528</v>
      </c>
      <c r="AH16" s="109" t="s">
        <v>5792</v>
      </c>
      <c r="BA16" s="3">
        <v>15</v>
      </c>
      <c r="BF16" s="3" t="s">
        <v>1767</v>
      </c>
      <c r="BH16" s="3" t="s">
        <v>1768</v>
      </c>
      <c r="BI16" s="3" t="s">
        <v>1769</v>
      </c>
      <c r="BJ16" s="3" t="s">
        <v>1770</v>
      </c>
      <c r="BK16" s="3" t="s">
        <v>1771</v>
      </c>
      <c r="BL16" s="3" t="s">
        <v>1772</v>
      </c>
      <c r="BM16" s="3" t="s">
        <v>1773</v>
      </c>
      <c r="BN16" s="3" t="s">
        <v>1774</v>
      </c>
      <c r="BO16" s="3" t="s">
        <v>1775</v>
      </c>
      <c r="BP16" s="3" t="s">
        <v>1776</v>
      </c>
      <c r="BQ16" s="3" t="s">
        <v>1777</v>
      </c>
      <c r="BR16" s="3" t="s">
        <v>1778</v>
      </c>
      <c r="BS16" s="3" t="s">
        <v>1779</v>
      </c>
      <c r="BT16" s="3" t="s">
        <v>1780</v>
      </c>
      <c r="BU16" s="3" t="s">
        <v>1781</v>
      </c>
      <c r="BV16" s="3" t="s">
        <v>1782</v>
      </c>
      <c r="BW16" s="3" t="s">
        <v>1783</v>
      </c>
      <c r="BY16" s="3" t="s">
        <v>1784</v>
      </c>
      <c r="BZ16" s="3" t="s">
        <v>1785</v>
      </c>
      <c r="CA16" s="3" t="s">
        <v>1786</v>
      </c>
      <c r="CB16" s="3" t="s">
        <v>1787</v>
      </c>
      <c r="CC16" s="3" t="s">
        <v>1788</v>
      </c>
      <c r="CD16" s="3" t="s">
        <v>1789</v>
      </c>
      <c r="CE16" s="3" t="s">
        <v>1790</v>
      </c>
      <c r="CF16" s="3" t="s">
        <v>1791</v>
      </c>
      <c r="CG16" s="3" t="s">
        <v>1792</v>
      </c>
      <c r="CI16" s="3">
        <v>15</v>
      </c>
      <c r="CN16" s="3" t="s">
        <v>1793</v>
      </c>
      <c r="CP16" s="3" t="s">
        <v>1794</v>
      </c>
      <c r="CQ16" s="3" t="s">
        <v>1795</v>
      </c>
      <c r="CR16" s="3" t="s">
        <v>1796</v>
      </c>
      <c r="CS16" s="3" t="s">
        <v>1797</v>
      </c>
      <c r="CT16" s="3" t="s">
        <v>1664</v>
      </c>
      <c r="CU16" s="3" t="s">
        <v>1798</v>
      </c>
      <c r="CV16" s="3" t="s">
        <v>1799</v>
      </c>
      <c r="CW16" s="3" t="s">
        <v>1800</v>
      </c>
      <c r="CX16" s="3" t="s">
        <v>1801</v>
      </c>
      <c r="CY16" s="3" t="s">
        <v>1802</v>
      </c>
      <c r="CZ16" s="3" t="s">
        <v>1803</v>
      </c>
      <c r="DA16" s="3" t="s">
        <v>1804</v>
      </c>
      <c r="DB16" s="3" t="s">
        <v>1805</v>
      </c>
      <c r="DC16" s="3" t="s">
        <v>1806</v>
      </c>
      <c r="DD16" s="3" t="s">
        <v>1807</v>
      </c>
      <c r="DE16" s="3" t="s">
        <v>1808</v>
      </c>
      <c r="DG16" s="3" t="s">
        <v>1809</v>
      </c>
      <c r="DH16" s="3" t="s">
        <v>1810</v>
      </c>
      <c r="DI16" s="3" t="s">
        <v>1811</v>
      </c>
      <c r="DJ16" s="3" t="s">
        <v>1812</v>
      </c>
      <c r="DK16" s="3" t="s">
        <v>1813</v>
      </c>
      <c r="DL16" s="3" t="s">
        <v>1814</v>
      </c>
      <c r="DM16" s="3" t="s">
        <v>1815</v>
      </c>
      <c r="DN16" s="3" t="s">
        <v>1816</v>
      </c>
      <c r="DO16" s="3" t="s">
        <v>1817</v>
      </c>
    </row>
    <row r="17" spans="2:119" ht="15" customHeight="1" thickBot="1">
      <c r="AG17" s="108" t="s">
        <v>1818</v>
      </c>
      <c r="AH17" s="109" t="s">
        <v>5793</v>
      </c>
      <c r="BA17" s="3">
        <v>16</v>
      </c>
      <c r="BF17" s="3" t="s">
        <v>1819</v>
      </c>
      <c r="BH17" s="3" t="s">
        <v>1820</v>
      </c>
      <c r="BI17" s="3" t="s">
        <v>1821</v>
      </c>
      <c r="BJ17" s="3" t="s">
        <v>1822</v>
      </c>
      <c r="BK17" s="3" t="s">
        <v>1823</v>
      </c>
      <c r="BL17" s="3" t="s">
        <v>1824</v>
      </c>
      <c r="BM17" s="3" t="s">
        <v>1825</v>
      </c>
      <c r="BN17" s="3" t="s">
        <v>1826</v>
      </c>
      <c r="BO17" s="3" t="s">
        <v>1827</v>
      </c>
      <c r="BP17" s="3" t="s">
        <v>1828</v>
      </c>
      <c r="BQ17" s="3" t="s">
        <v>1829</v>
      </c>
      <c r="BR17" s="3" t="s">
        <v>1830</v>
      </c>
      <c r="BS17" s="3" t="s">
        <v>1831</v>
      </c>
      <c r="BT17" s="3" t="s">
        <v>1832</v>
      </c>
      <c r="BU17" s="3" t="s">
        <v>1833</v>
      </c>
      <c r="BV17" s="3" t="s">
        <v>1834</v>
      </c>
      <c r="BW17" s="3" t="s">
        <v>1835</v>
      </c>
      <c r="BY17" s="3" t="s">
        <v>1836</v>
      </c>
      <c r="BZ17" s="3" t="s">
        <v>1837</v>
      </c>
      <c r="CA17" s="3" t="s">
        <v>1838</v>
      </c>
      <c r="CB17" s="3" t="s">
        <v>1839</v>
      </c>
      <c r="CC17" s="3" t="s">
        <v>1840</v>
      </c>
      <c r="CD17" s="3" t="s">
        <v>1841</v>
      </c>
      <c r="CE17" s="3" t="s">
        <v>1842</v>
      </c>
      <c r="CF17" s="3" t="s">
        <v>1843</v>
      </c>
      <c r="CG17" s="3" t="s">
        <v>1844</v>
      </c>
      <c r="CI17" s="3">
        <v>16</v>
      </c>
      <c r="CN17" s="3" t="s">
        <v>1845</v>
      </c>
      <c r="CP17" s="3" t="s">
        <v>1846</v>
      </c>
      <c r="CQ17" s="3" t="s">
        <v>1847</v>
      </c>
      <c r="CR17" s="3" t="s">
        <v>1848</v>
      </c>
      <c r="CS17" s="3" t="s">
        <v>1849</v>
      </c>
      <c r="CT17" s="3" t="s">
        <v>1850</v>
      </c>
      <c r="CU17" s="3" t="s">
        <v>1851</v>
      </c>
      <c r="CV17" s="3" t="s">
        <v>1852</v>
      </c>
      <c r="CW17" s="3" t="s">
        <v>1853</v>
      </c>
      <c r="CX17" s="3" t="s">
        <v>1854</v>
      </c>
      <c r="CY17" s="3" t="s">
        <v>1855</v>
      </c>
      <c r="CZ17" s="3" t="s">
        <v>1856</v>
      </c>
      <c r="DA17" s="3" t="s">
        <v>1857</v>
      </c>
      <c r="DB17" s="3" t="s">
        <v>1858</v>
      </c>
      <c r="DC17" s="3" t="s">
        <v>1859</v>
      </c>
      <c r="DD17" s="3" t="s">
        <v>1860</v>
      </c>
      <c r="DE17" s="3" t="s">
        <v>1861</v>
      </c>
      <c r="DG17" s="3" t="s">
        <v>1862</v>
      </c>
      <c r="DH17" s="3" t="s">
        <v>1863</v>
      </c>
      <c r="DI17" s="3" t="s">
        <v>1864</v>
      </c>
      <c r="DJ17" s="3" t="s">
        <v>1865</v>
      </c>
      <c r="DK17" s="3" t="s">
        <v>1528</v>
      </c>
      <c r="DL17" s="3" t="s">
        <v>1866</v>
      </c>
      <c r="DM17" s="3" t="s">
        <v>1867</v>
      </c>
      <c r="DN17" s="3" t="s">
        <v>1868</v>
      </c>
      <c r="DO17" s="3" t="s">
        <v>1869</v>
      </c>
    </row>
    <row r="18" spans="2:119" ht="15" customHeight="1">
      <c r="B18" s="64"/>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6"/>
      <c r="AG18" s="108" t="s">
        <v>1870</v>
      </c>
      <c r="AH18" s="109" t="s">
        <v>5794</v>
      </c>
      <c r="BA18" s="3">
        <v>17</v>
      </c>
      <c r="BF18" s="3" t="s">
        <v>1871</v>
      </c>
      <c r="BH18" s="3" t="s">
        <v>1872</v>
      </c>
      <c r="BI18" s="3" t="s">
        <v>1873</v>
      </c>
      <c r="BJ18" s="3" t="s">
        <v>1874</v>
      </c>
      <c r="BK18" s="3" t="s">
        <v>1875</v>
      </c>
      <c r="BL18" s="3" t="s">
        <v>1876</v>
      </c>
      <c r="BM18" s="3" t="s">
        <v>1877</v>
      </c>
      <c r="BN18" s="3" t="s">
        <v>1878</v>
      </c>
      <c r="BO18" s="3" t="s">
        <v>1879</v>
      </c>
      <c r="BP18" s="3" t="s">
        <v>1880</v>
      </c>
      <c r="BQ18" s="3" t="s">
        <v>1881</v>
      </c>
      <c r="BR18" s="3" t="s">
        <v>1882</v>
      </c>
      <c r="BS18" s="3" t="s">
        <v>1883</v>
      </c>
      <c r="BT18" s="3" t="s">
        <v>1884</v>
      </c>
      <c r="BU18" s="3" t="s">
        <v>1885</v>
      </c>
      <c r="BV18" s="3" t="s">
        <v>1886</v>
      </c>
      <c r="BW18" s="3" t="s">
        <v>1887</v>
      </c>
      <c r="BY18" s="3" t="s">
        <v>1888</v>
      </c>
      <c r="BZ18" s="3" t="s">
        <v>1889</v>
      </c>
      <c r="CA18" s="3" t="s">
        <v>1890</v>
      </c>
      <c r="CB18" s="3" t="s">
        <v>1891</v>
      </c>
      <c r="CC18" s="3" t="s">
        <v>1892</v>
      </c>
      <c r="CD18" s="3" t="s">
        <v>1893</v>
      </c>
      <c r="CE18" s="3" t="s">
        <v>1894</v>
      </c>
      <c r="CF18" s="3" t="s">
        <v>1895</v>
      </c>
      <c r="CG18" s="3" t="s">
        <v>1896</v>
      </c>
      <c r="CI18" s="3">
        <v>17</v>
      </c>
      <c r="CN18" s="3" t="s">
        <v>1897</v>
      </c>
      <c r="CP18" s="3" t="s">
        <v>1898</v>
      </c>
      <c r="CQ18" s="3" t="s">
        <v>1223</v>
      </c>
      <c r="CR18" s="3" t="s">
        <v>200</v>
      </c>
      <c r="CS18" s="3" t="s">
        <v>1899</v>
      </c>
      <c r="CT18" s="3" t="s">
        <v>1900</v>
      </c>
      <c r="CU18" s="3" t="s">
        <v>1901</v>
      </c>
      <c r="CV18" s="3" t="s">
        <v>1902</v>
      </c>
      <c r="CW18" s="3" t="s">
        <v>1903</v>
      </c>
      <c r="CX18" s="3" t="s">
        <v>1904</v>
      </c>
      <c r="CY18" s="3" t="s">
        <v>1905</v>
      </c>
      <c r="CZ18" s="3" t="s">
        <v>1906</v>
      </c>
      <c r="DA18" s="3" t="s">
        <v>1907</v>
      </c>
      <c r="DB18" s="3" t="s">
        <v>1908</v>
      </c>
      <c r="DC18" s="3" t="s">
        <v>1909</v>
      </c>
      <c r="DD18" s="3" t="s">
        <v>1910</v>
      </c>
      <c r="DE18" s="3" t="s">
        <v>1911</v>
      </c>
      <c r="DG18" s="3" t="s">
        <v>1912</v>
      </c>
      <c r="DH18" s="3" t="s">
        <v>1913</v>
      </c>
      <c r="DI18" s="3" t="s">
        <v>1914</v>
      </c>
      <c r="DJ18" s="3" t="s">
        <v>1915</v>
      </c>
      <c r="DK18" s="3" t="s">
        <v>1916</v>
      </c>
      <c r="DL18" s="3" t="s">
        <v>1917</v>
      </c>
      <c r="DM18" s="3" t="s">
        <v>1918</v>
      </c>
      <c r="DN18" s="3" t="s">
        <v>1919</v>
      </c>
      <c r="DO18" s="3" t="s">
        <v>65</v>
      </c>
    </row>
    <row r="19" spans="2:119" ht="48" customHeight="1">
      <c r="B19" s="67"/>
      <c r="C19" s="145" t="s">
        <v>15</v>
      </c>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68"/>
      <c r="AG19" s="108" t="s">
        <v>1920</v>
      </c>
      <c r="AH19" s="109" t="s">
        <v>5795</v>
      </c>
      <c r="BA19" s="3">
        <v>18</v>
      </c>
      <c r="BF19" s="3" t="s">
        <v>1921</v>
      </c>
      <c r="BH19" s="3" t="s">
        <v>1922</v>
      </c>
      <c r="BI19" s="3" t="s">
        <v>1923</v>
      </c>
      <c r="BK19" s="3" t="s">
        <v>1924</v>
      </c>
      <c r="BL19" s="3" t="s">
        <v>1925</v>
      </c>
      <c r="BM19" s="3" t="s">
        <v>1926</v>
      </c>
      <c r="BN19" s="3" t="s">
        <v>1927</v>
      </c>
      <c r="BO19" s="3" t="s">
        <v>1928</v>
      </c>
      <c r="BP19" s="3" t="s">
        <v>1929</v>
      </c>
      <c r="BQ19" s="3" t="s">
        <v>1930</v>
      </c>
      <c r="BR19" s="3" t="s">
        <v>1931</v>
      </c>
      <c r="BS19" s="3" t="s">
        <v>1932</v>
      </c>
      <c r="BT19" s="3" t="s">
        <v>1933</v>
      </c>
      <c r="BU19" s="3" t="s">
        <v>1934</v>
      </c>
      <c r="BV19" s="3" t="s">
        <v>1935</v>
      </c>
      <c r="BW19" s="3" t="s">
        <v>1936</v>
      </c>
      <c r="BY19" s="3" t="s">
        <v>1937</v>
      </c>
      <c r="BZ19" s="3" t="s">
        <v>1938</v>
      </c>
      <c r="CA19" s="3" t="s">
        <v>1939</v>
      </c>
      <c r="CB19" s="3">
        <v>27099</v>
      </c>
      <c r="CC19" s="3" t="s">
        <v>1940</v>
      </c>
      <c r="CD19" s="3" t="s">
        <v>1941</v>
      </c>
      <c r="CE19" s="3" t="s">
        <v>1942</v>
      </c>
      <c r="CF19" s="3" t="s">
        <v>1943</v>
      </c>
      <c r="CG19" s="3" t="s">
        <v>1944</v>
      </c>
      <c r="CI19" s="3">
        <v>18</v>
      </c>
      <c r="CN19" s="3" t="s">
        <v>1945</v>
      </c>
      <c r="CP19" s="3" t="s">
        <v>1946</v>
      </c>
      <c r="CQ19" s="3" t="s">
        <v>1947</v>
      </c>
      <c r="CS19" s="3" t="s">
        <v>1948</v>
      </c>
      <c r="CT19" s="3" t="s">
        <v>1949</v>
      </c>
      <c r="CU19" s="3" t="s">
        <v>1950</v>
      </c>
      <c r="CV19" s="3" t="s">
        <v>1951</v>
      </c>
      <c r="CW19" s="3" t="s">
        <v>1952</v>
      </c>
      <c r="CX19" s="3" t="s">
        <v>1953</v>
      </c>
      <c r="CY19" s="3" t="s">
        <v>1954</v>
      </c>
      <c r="CZ19" s="3" t="s">
        <v>1955</v>
      </c>
      <c r="DA19" s="3" t="s">
        <v>1956</v>
      </c>
      <c r="DB19" s="3" t="s">
        <v>67</v>
      </c>
      <c r="DC19" s="3" t="s">
        <v>1957</v>
      </c>
      <c r="DD19" s="3" t="s">
        <v>1958</v>
      </c>
      <c r="DE19" s="3" t="s">
        <v>1959</v>
      </c>
      <c r="DG19" s="3" t="s">
        <v>1960</v>
      </c>
      <c r="DH19" s="3" t="s">
        <v>1961</v>
      </c>
      <c r="DI19" s="3" t="s">
        <v>1962</v>
      </c>
      <c r="DJ19" s="3" t="s">
        <v>200</v>
      </c>
      <c r="DK19" s="3" t="s">
        <v>1744</v>
      </c>
      <c r="DL19" s="3" t="s">
        <v>1963</v>
      </c>
      <c r="DM19" s="3" t="s">
        <v>1417</v>
      </c>
      <c r="DN19" s="3" t="s">
        <v>1964</v>
      </c>
      <c r="DO19" s="3" t="s">
        <v>1965</v>
      </c>
    </row>
    <row r="20" spans="2:119" ht="6.75" customHeight="1">
      <c r="B20" s="6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68"/>
      <c r="AG20" s="108" t="s">
        <v>1966</v>
      </c>
      <c r="AH20" s="109" t="s">
        <v>5796</v>
      </c>
      <c r="BA20" s="3">
        <v>19</v>
      </c>
      <c r="BF20" s="3" t="s">
        <v>1967</v>
      </c>
      <c r="BH20" s="3" t="s">
        <v>1968</v>
      </c>
      <c r="BI20" s="3" t="s">
        <v>1969</v>
      </c>
      <c r="BK20" s="3" t="s">
        <v>1970</v>
      </c>
      <c r="BL20" s="3" t="s">
        <v>1971</v>
      </c>
      <c r="BM20" s="3" t="s">
        <v>1972</v>
      </c>
      <c r="BN20" s="3" t="s">
        <v>1973</v>
      </c>
      <c r="BO20" s="3" t="s">
        <v>1974</v>
      </c>
      <c r="BP20" s="3" t="s">
        <v>1975</v>
      </c>
      <c r="BQ20" s="3" t="s">
        <v>1976</v>
      </c>
      <c r="BR20" s="3" t="s">
        <v>1977</v>
      </c>
      <c r="BS20" s="3" t="s">
        <v>1978</v>
      </c>
      <c r="BT20" s="3" t="s">
        <v>1979</v>
      </c>
      <c r="BU20" s="3" t="s">
        <v>1980</v>
      </c>
      <c r="BV20" s="3" t="s">
        <v>1981</v>
      </c>
      <c r="BW20" s="3">
        <v>22099</v>
      </c>
      <c r="BY20" s="3" t="s">
        <v>1982</v>
      </c>
      <c r="BZ20" s="3">
        <v>25099</v>
      </c>
      <c r="CA20" s="3" t="s">
        <v>1983</v>
      </c>
      <c r="CC20" s="3" t="s">
        <v>1984</v>
      </c>
      <c r="CD20" s="3" t="s">
        <v>1985</v>
      </c>
      <c r="CE20" s="3" t="s">
        <v>1986</v>
      </c>
      <c r="CF20" s="3" t="s">
        <v>1987</v>
      </c>
      <c r="CG20" s="3" t="s">
        <v>1988</v>
      </c>
      <c r="CI20" s="3">
        <v>19</v>
      </c>
      <c r="CN20" s="3" t="s">
        <v>1966</v>
      </c>
      <c r="CP20" s="3" t="s">
        <v>1989</v>
      </c>
      <c r="CQ20" s="3" t="s">
        <v>1490</v>
      </c>
      <c r="CS20" s="3" t="s">
        <v>1990</v>
      </c>
      <c r="CT20" s="3" t="s">
        <v>1991</v>
      </c>
      <c r="CU20" s="3" t="s">
        <v>1992</v>
      </c>
      <c r="CV20" s="3" t="s">
        <v>1993</v>
      </c>
      <c r="CW20" s="3" t="s">
        <v>1994</v>
      </c>
      <c r="CX20" s="3" t="s">
        <v>1995</v>
      </c>
      <c r="CY20" s="3" t="s">
        <v>1996</v>
      </c>
      <c r="CZ20" s="3" t="s">
        <v>1997</v>
      </c>
      <c r="DA20" s="3" t="s">
        <v>1998</v>
      </c>
      <c r="DB20" s="3" t="s">
        <v>1999</v>
      </c>
      <c r="DC20" s="3" t="s">
        <v>2000</v>
      </c>
      <c r="DD20" s="3" t="s">
        <v>2001</v>
      </c>
      <c r="DE20" s="3" t="s">
        <v>200</v>
      </c>
      <c r="DG20" s="3" t="s">
        <v>2002</v>
      </c>
      <c r="DH20" s="3" t="s">
        <v>200</v>
      </c>
      <c r="DI20" s="3" t="s">
        <v>2003</v>
      </c>
      <c r="DK20" s="3" t="s">
        <v>2004</v>
      </c>
      <c r="DL20" s="3" t="s">
        <v>2005</v>
      </c>
      <c r="DM20" s="3" t="s">
        <v>2006</v>
      </c>
      <c r="DN20" s="3" t="s">
        <v>2007</v>
      </c>
      <c r="DO20" s="3" t="s">
        <v>2008</v>
      </c>
    </row>
    <row r="21" spans="2:119" ht="36" customHeight="1">
      <c r="B21" s="67"/>
      <c r="C21" s="145" t="s">
        <v>16</v>
      </c>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68"/>
      <c r="AG21" s="108" t="s">
        <v>2009</v>
      </c>
      <c r="AH21" s="109" t="s">
        <v>5797</v>
      </c>
      <c r="BA21" s="3">
        <v>20</v>
      </c>
      <c r="BF21" s="3" t="s">
        <v>2010</v>
      </c>
      <c r="BH21" s="3" t="s">
        <v>2011</v>
      </c>
      <c r="BI21" s="3" t="s">
        <v>2012</v>
      </c>
      <c r="BK21" s="3" t="s">
        <v>2013</v>
      </c>
      <c r="BL21" s="3" t="s">
        <v>2014</v>
      </c>
      <c r="BM21" s="3" t="s">
        <v>2015</v>
      </c>
      <c r="BN21" s="3" t="s">
        <v>2016</v>
      </c>
      <c r="BO21" s="3" t="s">
        <v>2017</v>
      </c>
      <c r="BP21" s="3" t="s">
        <v>2018</v>
      </c>
      <c r="BQ21" s="3" t="s">
        <v>2019</v>
      </c>
      <c r="BR21" s="3" t="s">
        <v>2020</v>
      </c>
      <c r="BS21" s="3" t="s">
        <v>2021</v>
      </c>
      <c r="BT21" s="3" t="s">
        <v>2022</v>
      </c>
      <c r="BU21" s="3" t="s">
        <v>2023</v>
      </c>
      <c r="BV21" s="3" t="s">
        <v>2024</v>
      </c>
      <c r="BY21" s="3" t="s">
        <v>2025</v>
      </c>
      <c r="CA21" s="3" t="s">
        <v>2026</v>
      </c>
      <c r="CC21" s="3" t="s">
        <v>2027</v>
      </c>
      <c r="CD21" s="3" t="s">
        <v>2028</v>
      </c>
      <c r="CE21" s="3" t="s">
        <v>2029</v>
      </c>
      <c r="CF21" s="3" t="s">
        <v>2030</v>
      </c>
      <c r="CG21" s="3" t="s">
        <v>2031</v>
      </c>
      <c r="CI21" s="3">
        <v>20</v>
      </c>
      <c r="CN21" s="3" t="s">
        <v>2032</v>
      </c>
      <c r="CP21" s="3" t="s">
        <v>2033</v>
      </c>
      <c r="CQ21" s="3" t="s">
        <v>2034</v>
      </c>
      <c r="CS21" s="3" t="s">
        <v>2035</v>
      </c>
      <c r="CT21" s="3" t="s">
        <v>2036</v>
      </c>
      <c r="CU21" s="3" t="s">
        <v>2037</v>
      </c>
      <c r="CV21" s="3" t="s">
        <v>2038</v>
      </c>
      <c r="CW21" s="3" t="s">
        <v>2039</v>
      </c>
      <c r="CX21" s="3" t="s">
        <v>2040</v>
      </c>
      <c r="CY21" s="3" t="s">
        <v>2041</v>
      </c>
      <c r="CZ21" s="3" t="s">
        <v>2042</v>
      </c>
      <c r="DA21" s="3" t="s">
        <v>2043</v>
      </c>
      <c r="DB21" s="3" t="s">
        <v>2044</v>
      </c>
      <c r="DC21" s="3" t="s">
        <v>2045</v>
      </c>
      <c r="DD21" s="3" t="s">
        <v>2046</v>
      </c>
      <c r="DG21" s="3" t="s">
        <v>2047</v>
      </c>
      <c r="DI21" s="3" t="s">
        <v>2048</v>
      </c>
      <c r="DK21" s="3" t="s">
        <v>2049</v>
      </c>
      <c r="DL21" s="3" t="s">
        <v>2050</v>
      </c>
      <c r="DM21" s="3" t="s">
        <v>2051</v>
      </c>
      <c r="DN21" s="3" t="s">
        <v>2052</v>
      </c>
      <c r="DO21" s="3" t="s">
        <v>2053</v>
      </c>
    </row>
    <row r="22" spans="2:119" ht="6.75" customHeight="1">
      <c r="B22" s="67"/>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68"/>
      <c r="AG22" s="108" t="s">
        <v>2054</v>
      </c>
      <c r="AH22" s="109" t="s">
        <v>5798</v>
      </c>
      <c r="BA22" s="3">
        <v>21</v>
      </c>
      <c r="BF22" s="3" t="s">
        <v>2055</v>
      </c>
      <c r="BH22" s="3" t="s">
        <v>2056</v>
      </c>
      <c r="BI22" s="3" t="s">
        <v>2057</v>
      </c>
      <c r="BK22" s="3" t="s">
        <v>2058</v>
      </c>
      <c r="BL22" s="3" t="s">
        <v>2059</v>
      </c>
      <c r="BM22" s="3" t="s">
        <v>2060</v>
      </c>
      <c r="BN22" s="3" t="s">
        <v>2061</v>
      </c>
      <c r="BO22" s="3" t="s">
        <v>2062</v>
      </c>
      <c r="BP22" s="3" t="s">
        <v>2063</v>
      </c>
      <c r="BQ22" s="3" t="s">
        <v>2064</v>
      </c>
      <c r="BR22" s="3" t="s">
        <v>2065</v>
      </c>
      <c r="BS22" s="3">
        <v>18099</v>
      </c>
      <c r="BT22" s="3" t="s">
        <v>2066</v>
      </c>
      <c r="BU22" s="3" t="s">
        <v>2067</v>
      </c>
      <c r="BV22" s="3" t="s">
        <v>2068</v>
      </c>
      <c r="BY22" s="3" t="s">
        <v>2069</v>
      </c>
      <c r="CA22" s="3" t="s">
        <v>2070</v>
      </c>
      <c r="CC22" s="3" t="s">
        <v>2071</v>
      </c>
      <c r="CD22" s="3" t="s">
        <v>2072</v>
      </c>
      <c r="CE22" s="3" t="s">
        <v>2073</v>
      </c>
      <c r="CF22" s="3" t="s">
        <v>2074</v>
      </c>
      <c r="CG22" s="3" t="s">
        <v>2075</v>
      </c>
      <c r="CI22" s="3">
        <v>21</v>
      </c>
      <c r="CN22" s="3" t="s">
        <v>2076</v>
      </c>
      <c r="CP22" s="3" t="s">
        <v>2077</v>
      </c>
      <c r="CQ22" s="3" t="s">
        <v>2078</v>
      </c>
      <c r="CS22" s="3" t="s">
        <v>2079</v>
      </c>
      <c r="CT22" s="3" t="s">
        <v>2080</v>
      </c>
      <c r="CU22" s="3" t="s">
        <v>2081</v>
      </c>
      <c r="CV22" s="3" t="s">
        <v>1367</v>
      </c>
      <c r="CW22" s="3" t="s">
        <v>2082</v>
      </c>
      <c r="CX22" s="3" t="s">
        <v>2083</v>
      </c>
      <c r="CY22" s="3" t="s">
        <v>2084</v>
      </c>
      <c r="CZ22" s="3" t="s">
        <v>2085</v>
      </c>
      <c r="DA22" s="3" t="s">
        <v>200</v>
      </c>
      <c r="DB22" s="3" t="s">
        <v>2086</v>
      </c>
      <c r="DC22" s="3" t="s">
        <v>2087</v>
      </c>
      <c r="DD22" s="3" t="s">
        <v>2088</v>
      </c>
      <c r="DG22" s="3" t="s">
        <v>2089</v>
      </c>
      <c r="DI22" s="3" t="s">
        <v>2090</v>
      </c>
      <c r="DK22" s="3" t="s">
        <v>2091</v>
      </c>
      <c r="DL22" s="3" t="s">
        <v>2092</v>
      </c>
      <c r="DM22" s="3" t="s">
        <v>1750</v>
      </c>
      <c r="DN22" s="3" t="s">
        <v>2093</v>
      </c>
      <c r="DO22" s="3" t="s">
        <v>2094</v>
      </c>
    </row>
    <row r="23" spans="2:119" ht="15" customHeight="1">
      <c r="B23" s="67"/>
      <c r="C23" s="145" t="s">
        <v>17</v>
      </c>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68"/>
      <c r="AG23" s="108" t="s">
        <v>2095</v>
      </c>
      <c r="AH23" s="109" t="s">
        <v>5799</v>
      </c>
      <c r="BA23" s="3">
        <v>22</v>
      </c>
      <c r="BF23" s="3" t="s">
        <v>2096</v>
      </c>
      <c r="BH23" s="3" t="s">
        <v>2097</v>
      </c>
      <c r="BI23" s="3" t="s">
        <v>2098</v>
      </c>
      <c r="BK23" s="3" t="s">
        <v>2099</v>
      </c>
      <c r="BL23" s="3" t="s">
        <v>2100</v>
      </c>
      <c r="BM23" s="3" t="s">
        <v>2101</v>
      </c>
      <c r="BN23" s="3" t="s">
        <v>2102</v>
      </c>
      <c r="BO23" s="3" t="s">
        <v>2103</v>
      </c>
      <c r="BP23" s="3" t="s">
        <v>2104</v>
      </c>
      <c r="BQ23" s="3" t="s">
        <v>2105</v>
      </c>
      <c r="BR23" s="3" t="s">
        <v>2106</v>
      </c>
      <c r="BT23" s="3" t="s">
        <v>2107</v>
      </c>
      <c r="BU23" s="3" t="s">
        <v>2108</v>
      </c>
      <c r="BV23" s="3" t="s">
        <v>2109</v>
      </c>
      <c r="BY23" s="3" t="s">
        <v>2110</v>
      </c>
      <c r="CA23" s="3" t="s">
        <v>2111</v>
      </c>
      <c r="CC23" s="3" t="s">
        <v>2112</v>
      </c>
      <c r="CD23" s="3" t="s">
        <v>2113</v>
      </c>
      <c r="CE23" s="3" t="s">
        <v>2114</v>
      </c>
      <c r="CF23" s="3" t="s">
        <v>2115</v>
      </c>
      <c r="CG23" s="3" t="s">
        <v>2116</v>
      </c>
      <c r="CI23" s="3">
        <v>22</v>
      </c>
      <c r="CN23" s="3" t="s">
        <v>2117</v>
      </c>
      <c r="CP23" s="3" t="s">
        <v>2118</v>
      </c>
      <c r="CQ23" s="3" t="s">
        <v>2119</v>
      </c>
      <c r="CS23" s="3" t="s">
        <v>2120</v>
      </c>
      <c r="CT23" s="3" t="s">
        <v>1899</v>
      </c>
      <c r="CU23" s="3" t="s">
        <v>2121</v>
      </c>
      <c r="CV23" s="3" t="s">
        <v>2122</v>
      </c>
      <c r="CW23" s="3" t="s">
        <v>2123</v>
      </c>
      <c r="CX23" s="3" t="s">
        <v>2124</v>
      </c>
      <c r="CY23" s="3" t="s">
        <v>2125</v>
      </c>
      <c r="CZ23" s="3" t="s">
        <v>2126</v>
      </c>
      <c r="DB23" s="3" t="s">
        <v>2127</v>
      </c>
      <c r="DC23" s="3" t="s">
        <v>2128</v>
      </c>
      <c r="DD23" s="3" t="s">
        <v>2129</v>
      </c>
      <c r="DG23" s="3" t="s">
        <v>2130</v>
      </c>
      <c r="DI23" s="3" t="s">
        <v>2131</v>
      </c>
      <c r="DK23" s="3" t="s">
        <v>1897</v>
      </c>
      <c r="DL23" s="3" t="s">
        <v>2132</v>
      </c>
      <c r="DM23" s="3" t="s">
        <v>2133</v>
      </c>
      <c r="DN23" s="3" t="s">
        <v>2134</v>
      </c>
      <c r="DO23" s="3" t="s">
        <v>2135</v>
      </c>
    </row>
    <row r="24" spans="2:119" ht="6.75" customHeight="1">
      <c r="B24" s="67"/>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68"/>
      <c r="AG24" s="108" t="s">
        <v>2136</v>
      </c>
      <c r="AH24" s="109" t="s">
        <v>5800</v>
      </c>
      <c r="BA24" s="3">
        <v>23</v>
      </c>
      <c r="BF24" s="3" t="s">
        <v>2137</v>
      </c>
      <c r="BH24" s="3" t="s">
        <v>2138</v>
      </c>
      <c r="BI24" s="3" t="s">
        <v>2139</v>
      </c>
      <c r="BK24" s="3" t="s">
        <v>2140</v>
      </c>
      <c r="BL24" s="3" t="s">
        <v>2141</v>
      </c>
      <c r="BM24" s="3" t="s">
        <v>2142</v>
      </c>
      <c r="BN24" s="3" t="s">
        <v>2143</v>
      </c>
      <c r="BO24" s="3" t="s">
        <v>2144</v>
      </c>
      <c r="BP24" s="3" t="s">
        <v>2145</v>
      </c>
      <c r="BQ24" s="3" t="s">
        <v>2146</v>
      </c>
      <c r="BR24" s="3" t="s">
        <v>2147</v>
      </c>
      <c r="BT24" s="3" t="s">
        <v>2148</v>
      </c>
      <c r="BU24" s="3" t="s">
        <v>2149</v>
      </c>
      <c r="BV24" s="3" t="s">
        <v>2150</v>
      </c>
      <c r="BY24" s="3" t="s">
        <v>2151</v>
      </c>
      <c r="CA24" s="3" t="s">
        <v>2152</v>
      </c>
      <c r="CC24" s="3" t="s">
        <v>2153</v>
      </c>
      <c r="CD24" s="3" t="s">
        <v>2154</v>
      </c>
      <c r="CE24" s="3" t="s">
        <v>2155</v>
      </c>
      <c r="CF24" s="3" t="s">
        <v>2156</v>
      </c>
      <c r="CG24" s="3" t="s">
        <v>2157</v>
      </c>
      <c r="CI24" s="3">
        <v>23</v>
      </c>
      <c r="CN24" s="3" t="s">
        <v>1899</v>
      </c>
      <c r="CP24" s="3" t="s">
        <v>2158</v>
      </c>
      <c r="CQ24" s="3" t="s">
        <v>1908</v>
      </c>
      <c r="CS24" s="3" t="s">
        <v>2159</v>
      </c>
      <c r="CT24" s="3" t="s">
        <v>2160</v>
      </c>
      <c r="CU24" s="3" t="s">
        <v>2161</v>
      </c>
      <c r="CV24" s="3" t="s">
        <v>1464</v>
      </c>
      <c r="CW24" s="3" t="s">
        <v>2162</v>
      </c>
      <c r="CX24" s="3" t="s">
        <v>2163</v>
      </c>
      <c r="CY24" s="3" t="s">
        <v>2164</v>
      </c>
      <c r="CZ24" s="3" t="s">
        <v>2165</v>
      </c>
      <c r="DB24" s="3" t="s">
        <v>2166</v>
      </c>
      <c r="DC24" s="3" t="s">
        <v>2167</v>
      </c>
      <c r="DD24" s="3" t="s">
        <v>2168</v>
      </c>
      <c r="DG24" s="3" t="s">
        <v>2169</v>
      </c>
      <c r="DI24" s="3" t="s">
        <v>2170</v>
      </c>
      <c r="DK24" s="3" t="s">
        <v>2171</v>
      </c>
      <c r="DL24" s="3" t="s">
        <v>2172</v>
      </c>
      <c r="DM24" s="3" t="s">
        <v>2173</v>
      </c>
      <c r="DN24" s="3" t="s">
        <v>2174</v>
      </c>
      <c r="DO24" s="3" t="s">
        <v>2175</v>
      </c>
    </row>
    <row r="25" spans="2:119" ht="48" customHeight="1">
      <c r="B25" s="67"/>
      <c r="C25" s="60"/>
      <c r="D25" s="145" t="s">
        <v>18</v>
      </c>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68"/>
      <c r="AG25" s="108" t="s">
        <v>1758</v>
      </c>
      <c r="AH25" s="109" t="s">
        <v>5801</v>
      </c>
      <c r="BA25" s="3">
        <v>24</v>
      </c>
      <c r="BF25" s="3" t="s">
        <v>2176</v>
      </c>
      <c r="BH25" s="3" t="s">
        <v>2177</v>
      </c>
      <c r="BI25" s="3" t="s">
        <v>2178</v>
      </c>
      <c r="BK25" s="3" t="s">
        <v>2179</v>
      </c>
      <c r="BL25" s="3" t="s">
        <v>2180</v>
      </c>
      <c r="BM25" s="3" t="s">
        <v>2181</v>
      </c>
      <c r="BN25" s="3" t="s">
        <v>2182</v>
      </c>
      <c r="BO25" s="3" t="s">
        <v>2183</v>
      </c>
      <c r="BP25" s="3" t="s">
        <v>2184</v>
      </c>
      <c r="BQ25" s="3" t="s">
        <v>2185</v>
      </c>
      <c r="BR25" s="3" t="s">
        <v>2186</v>
      </c>
      <c r="BT25" s="3" t="s">
        <v>2187</v>
      </c>
      <c r="BU25" s="3" t="s">
        <v>2188</v>
      </c>
      <c r="BV25" s="3" t="s">
        <v>2189</v>
      </c>
      <c r="BY25" s="3" t="s">
        <v>2190</v>
      </c>
      <c r="CA25" s="3" t="s">
        <v>2191</v>
      </c>
      <c r="CC25" s="3" t="s">
        <v>2192</v>
      </c>
      <c r="CD25" s="3" t="s">
        <v>2193</v>
      </c>
      <c r="CE25" s="3" t="s">
        <v>2194</v>
      </c>
      <c r="CF25" s="3" t="s">
        <v>2195</v>
      </c>
      <c r="CG25" s="3" t="s">
        <v>2196</v>
      </c>
      <c r="CI25" s="3">
        <v>24</v>
      </c>
      <c r="CN25" s="3" t="s">
        <v>2197</v>
      </c>
      <c r="CP25" s="3" t="s">
        <v>2198</v>
      </c>
      <c r="CQ25" s="3" t="s">
        <v>2199</v>
      </c>
      <c r="CS25" s="3" t="s">
        <v>2200</v>
      </c>
      <c r="CT25" s="3" t="s">
        <v>2159</v>
      </c>
      <c r="CU25" s="3" t="s">
        <v>2201</v>
      </c>
      <c r="CV25" s="3" t="s">
        <v>2202</v>
      </c>
      <c r="CW25" s="3" t="s">
        <v>1901</v>
      </c>
      <c r="CX25" s="3" t="s">
        <v>2203</v>
      </c>
      <c r="CY25" s="3" t="s">
        <v>2204</v>
      </c>
      <c r="CZ25" s="3" t="s">
        <v>2205</v>
      </c>
      <c r="DB25" s="3" t="s">
        <v>2206</v>
      </c>
      <c r="DC25" s="3" t="s">
        <v>2207</v>
      </c>
      <c r="DD25" s="3" t="s">
        <v>2208</v>
      </c>
      <c r="DG25" s="3" t="s">
        <v>2209</v>
      </c>
      <c r="DI25" s="3" t="s">
        <v>2210</v>
      </c>
      <c r="DK25" s="3" t="s">
        <v>2211</v>
      </c>
      <c r="DL25" s="3" t="s">
        <v>2212</v>
      </c>
      <c r="DM25" s="3" t="s">
        <v>2213</v>
      </c>
      <c r="DN25" s="3" t="s">
        <v>2214</v>
      </c>
      <c r="DO25" s="3" t="s">
        <v>1220</v>
      </c>
    </row>
    <row r="26" spans="2:119" ht="6.75" customHeight="1">
      <c r="B26" s="67"/>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68"/>
      <c r="AG26" s="108" t="s">
        <v>2215</v>
      </c>
      <c r="AH26" s="109" t="s">
        <v>5802</v>
      </c>
      <c r="BA26" s="3">
        <v>25</v>
      </c>
      <c r="BF26" s="3" t="s">
        <v>2216</v>
      </c>
      <c r="BH26" s="3" t="s">
        <v>2217</v>
      </c>
      <c r="BI26" s="3" t="s">
        <v>2218</v>
      </c>
      <c r="BK26" s="3" t="s">
        <v>2219</v>
      </c>
      <c r="BL26" s="3" t="s">
        <v>2220</v>
      </c>
      <c r="BM26" s="3" t="s">
        <v>2221</v>
      </c>
      <c r="BN26" s="3" t="s">
        <v>2222</v>
      </c>
      <c r="BO26" s="3" t="s">
        <v>2223</v>
      </c>
      <c r="BP26" s="3" t="s">
        <v>2224</v>
      </c>
      <c r="BQ26" s="3" t="s">
        <v>2225</v>
      </c>
      <c r="BR26" s="3" t="s">
        <v>2226</v>
      </c>
      <c r="BT26" s="3" t="s">
        <v>2227</v>
      </c>
      <c r="BU26" s="3" t="s">
        <v>2228</v>
      </c>
      <c r="BV26" s="3" t="s">
        <v>2229</v>
      </c>
      <c r="BY26" s="3" t="s">
        <v>2230</v>
      </c>
      <c r="CA26" s="3" t="s">
        <v>2231</v>
      </c>
      <c r="CC26" s="3" t="s">
        <v>2232</v>
      </c>
      <c r="CD26" s="3" t="s">
        <v>2233</v>
      </c>
      <c r="CE26" s="3" t="s">
        <v>2234</v>
      </c>
      <c r="CF26" s="3" t="s">
        <v>2235</v>
      </c>
      <c r="CG26" s="3" t="s">
        <v>2236</v>
      </c>
      <c r="CI26" s="3">
        <v>25</v>
      </c>
      <c r="CN26" s="3" t="s">
        <v>2237</v>
      </c>
      <c r="CP26" s="3" t="s">
        <v>2238</v>
      </c>
      <c r="CQ26" s="3" t="s">
        <v>1604</v>
      </c>
      <c r="CS26" s="3" t="s">
        <v>2239</v>
      </c>
      <c r="CT26" s="3" t="s">
        <v>2240</v>
      </c>
      <c r="CU26" s="3" t="s">
        <v>2241</v>
      </c>
      <c r="CV26" s="3" t="s">
        <v>2242</v>
      </c>
      <c r="CW26" s="3" t="s">
        <v>2243</v>
      </c>
      <c r="CX26" s="3" t="s">
        <v>2244</v>
      </c>
      <c r="CY26" s="3" t="s">
        <v>2245</v>
      </c>
      <c r="CZ26" s="3" t="s">
        <v>2246</v>
      </c>
      <c r="DB26" s="3" t="s">
        <v>2247</v>
      </c>
      <c r="DC26" s="3" t="s">
        <v>2248</v>
      </c>
      <c r="DD26" s="3" t="s">
        <v>2249</v>
      </c>
      <c r="DG26" s="3" t="s">
        <v>2250</v>
      </c>
      <c r="DI26" s="3" t="s">
        <v>2251</v>
      </c>
      <c r="DK26" s="3" t="s">
        <v>2252</v>
      </c>
      <c r="DL26" s="3" t="s">
        <v>2253</v>
      </c>
      <c r="DM26" s="3" t="s">
        <v>2254</v>
      </c>
      <c r="DN26" s="3" t="s">
        <v>2255</v>
      </c>
      <c r="DO26" s="3" t="s">
        <v>2256</v>
      </c>
    </row>
    <row r="27" spans="2:119" ht="36" customHeight="1">
      <c r="B27" s="67"/>
      <c r="C27" s="151" t="s">
        <v>271</v>
      </c>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68"/>
      <c r="AG27" s="108" t="s">
        <v>2257</v>
      </c>
      <c r="AH27" s="109" t="s">
        <v>5803</v>
      </c>
      <c r="BA27" s="3">
        <v>26</v>
      </c>
      <c r="BF27" s="3" t="s">
        <v>2258</v>
      </c>
      <c r="BH27" s="3" t="s">
        <v>2259</v>
      </c>
      <c r="BI27" s="3" t="s">
        <v>2260</v>
      </c>
      <c r="BK27" s="3" t="s">
        <v>2261</v>
      </c>
      <c r="BL27" s="3" t="s">
        <v>2262</v>
      </c>
      <c r="BM27" s="3" t="s">
        <v>2263</v>
      </c>
      <c r="BN27" s="3" t="s">
        <v>2264</v>
      </c>
      <c r="BO27" s="3" t="s">
        <v>2265</v>
      </c>
      <c r="BP27" s="3" t="s">
        <v>2266</v>
      </c>
      <c r="BQ27" s="3" t="s">
        <v>2267</v>
      </c>
      <c r="BR27" s="3" t="s">
        <v>2268</v>
      </c>
      <c r="BT27" s="3" t="s">
        <v>2269</v>
      </c>
      <c r="BU27" s="3" t="s">
        <v>2270</v>
      </c>
      <c r="BV27" s="3" t="s">
        <v>2271</v>
      </c>
      <c r="BY27" s="3" t="s">
        <v>2272</v>
      </c>
      <c r="CA27" s="3" t="s">
        <v>2273</v>
      </c>
      <c r="CC27" s="3" t="s">
        <v>2274</v>
      </c>
      <c r="CD27" s="3" t="s">
        <v>2275</v>
      </c>
      <c r="CE27" s="3" t="s">
        <v>2276</v>
      </c>
      <c r="CF27" s="3" t="s">
        <v>2277</v>
      </c>
      <c r="CG27" s="3" t="s">
        <v>2278</v>
      </c>
      <c r="CI27" s="3">
        <v>26</v>
      </c>
      <c r="CN27" s="3" t="s">
        <v>2279</v>
      </c>
      <c r="CP27" s="3" t="s">
        <v>2280</v>
      </c>
      <c r="CQ27" s="3" t="s">
        <v>2281</v>
      </c>
      <c r="CS27" s="3" t="s">
        <v>2282</v>
      </c>
      <c r="CT27" s="3" t="s">
        <v>2283</v>
      </c>
      <c r="CU27" s="3" t="s">
        <v>2284</v>
      </c>
      <c r="CV27" s="3" t="s">
        <v>2285</v>
      </c>
      <c r="CW27" s="3" t="s">
        <v>2286</v>
      </c>
      <c r="CX27" s="3" t="s">
        <v>2287</v>
      </c>
      <c r="CY27" s="3" t="s">
        <v>2288</v>
      </c>
      <c r="CZ27" s="3" t="s">
        <v>2289</v>
      </c>
      <c r="DB27" s="3" t="s">
        <v>65</v>
      </c>
      <c r="DC27" s="3" t="s">
        <v>2290</v>
      </c>
      <c r="DD27" s="3" t="s">
        <v>2291</v>
      </c>
      <c r="DG27" s="3" t="s">
        <v>2292</v>
      </c>
      <c r="DI27" s="3" t="s">
        <v>2293</v>
      </c>
      <c r="DK27" s="3" t="s">
        <v>2294</v>
      </c>
      <c r="DL27" s="3" t="s">
        <v>2295</v>
      </c>
      <c r="DM27" s="3" t="s">
        <v>2296</v>
      </c>
      <c r="DN27" s="3" t="s">
        <v>2297</v>
      </c>
      <c r="DO27" s="3" t="s">
        <v>2298</v>
      </c>
    </row>
    <row r="28" spans="2:119" ht="6.75" customHeight="1">
      <c r="B28" s="67"/>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68"/>
      <c r="AG28" s="108" t="s">
        <v>1913</v>
      </c>
      <c r="AH28" s="109" t="s">
        <v>5804</v>
      </c>
      <c r="BA28" s="3">
        <v>27</v>
      </c>
      <c r="BF28" s="3" t="s">
        <v>2299</v>
      </c>
      <c r="BH28" s="3" t="s">
        <v>2300</v>
      </c>
      <c r="BI28" s="3" t="s">
        <v>2301</v>
      </c>
      <c r="BK28" s="3" t="s">
        <v>2302</v>
      </c>
      <c r="BL28" s="3" t="s">
        <v>2303</v>
      </c>
      <c r="BM28" s="3" t="s">
        <v>2304</v>
      </c>
      <c r="BN28" s="3" t="s">
        <v>2305</v>
      </c>
      <c r="BO28" s="3" t="s">
        <v>2306</v>
      </c>
      <c r="BP28" s="3" t="s">
        <v>2307</v>
      </c>
      <c r="BQ28" s="3" t="s">
        <v>2308</v>
      </c>
      <c r="BR28" s="3" t="s">
        <v>2309</v>
      </c>
      <c r="BT28" s="3" t="s">
        <v>2310</v>
      </c>
      <c r="BU28" s="3" t="s">
        <v>2311</v>
      </c>
      <c r="BV28" s="3" t="s">
        <v>2312</v>
      </c>
      <c r="BY28" s="3" t="s">
        <v>2313</v>
      </c>
      <c r="CA28" s="3" t="s">
        <v>2314</v>
      </c>
      <c r="CC28" s="3" t="s">
        <v>2315</v>
      </c>
      <c r="CD28" s="3" t="s">
        <v>2316</v>
      </c>
      <c r="CE28" s="3" t="s">
        <v>2317</v>
      </c>
      <c r="CF28" s="3" t="s">
        <v>2318</v>
      </c>
      <c r="CG28" s="3" t="s">
        <v>2319</v>
      </c>
      <c r="CI28" s="3">
        <v>27</v>
      </c>
      <c r="CN28" s="3" t="s">
        <v>2320</v>
      </c>
      <c r="CP28" s="3" t="s">
        <v>2321</v>
      </c>
      <c r="CQ28" s="3" t="s">
        <v>2322</v>
      </c>
      <c r="CS28" s="3" t="s">
        <v>2323</v>
      </c>
      <c r="CT28" s="3" t="s">
        <v>2324</v>
      </c>
      <c r="CU28" s="3" t="s">
        <v>2325</v>
      </c>
      <c r="CV28" s="3" t="s">
        <v>2326</v>
      </c>
      <c r="CW28" s="3" t="s">
        <v>2327</v>
      </c>
      <c r="CX28" s="3" t="s">
        <v>2328</v>
      </c>
      <c r="CY28" s="3" t="s">
        <v>2329</v>
      </c>
      <c r="CZ28" s="3" t="s">
        <v>2330</v>
      </c>
      <c r="DB28" s="3" t="s">
        <v>2331</v>
      </c>
      <c r="DC28" s="3" t="s">
        <v>2332</v>
      </c>
      <c r="DD28" s="3" t="s">
        <v>2333</v>
      </c>
      <c r="DG28" s="3" t="s">
        <v>2334</v>
      </c>
      <c r="DI28" s="3" t="s">
        <v>2335</v>
      </c>
      <c r="DK28" s="3" t="s">
        <v>2336</v>
      </c>
      <c r="DL28" s="3" t="s">
        <v>2337</v>
      </c>
      <c r="DM28" s="3" t="s">
        <v>1184</v>
      </c>
      <c r="DN28" s="3" t="s">
        <v>2338</v>
      </c>
      <c r="DO28" s="3" t="s">
        <v>2339</v>
      </c>
    </row>
    <row r="29" spans="2:119" ht="60" customHeight="1">
      <c r="B29" s="67"/>
      <c r="C29" s="145" t="s">
        <v>19</v>
      </c>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68"/>
      <c r="AG29" s="108" t="s">
        <v>2340</v>
      </c>
      <c r="AH29" s="109" t="s">
        <v>5805</v>
      </c>
      <c r="BA29" s="3">
        <v>28</v>
      </c>
      <c r="BF29" s="3" t="s">
        <v>2341</v>
      </c>
      <c r="BH29" s="3" t="s">
        <v>2342</v>
      </c>
      <c r="BI29" s="3" t="s">
        <v>2343</v>
      </c>
      <c r="BK29" s="3" t="s">
        <v>2344</v>
      </c>
      <c r="BL29" s="3" t="s">
        <v>2345</v>
      </c>
      <c r="BM29" s="3" t="s">
        <v>2346</v>
      </c>
      <c r="BN29" s="3" t="s">
        <v>2347</v>
      </c>
      <c r="BO29" s="3" t="s">
        <v>2348</v>
      </c>
      <c r="BP29" s="3" t="s">
        <v>2349</v>
      </c>
      <c r="BQ29" s="3" t="s">
        <v>2350</v>
      </c>
      <c r="BR29" s="3" t="s">
        <v>2351</v>
      </c>
      <c r="BT29" s="3" t="s">
        <v>2352</v>
      </c>
      <c r="BU29" s="3" t="s">
        <v>2353</v>
      </c>
      <c r="BV29" s="3" t="s">
        <v>2354</v>
      </c>
      <c r="BY29" s="3" t="s">
        <v>2355</v>
      </c>
      <c r="CA29" s="3" t="s">
        <v>2356</v>
      </c>
      <c r="CC29" s="3" t="s">
        <v>2357</v>
      </c>
      <c r="CD29" s="3" t="s">
        <v>2358</v>
      </c>
      <c r="CE29" s="3" t="s">
        <v>2359</v>
      </c>
      <c r="CF29" s="3" t="s">
        <v>2360</v>
      </c>
      <c r="CG29" s="3" t="s">
        <v>2361</v>
      </c>
      <c r="CI29" s="3">
        <v>28</v>
      </c>
      <c r="CN29" s="3" t="s">
        <v>2362</v>
      </c>
      <c r="CP29" s="3" t="s">
        <v>2363</v>
      </c>
      <c r="CQ29" s="3" t="s">
        <v>65</v>
      </c>
      <c r="CS29" s="3" t="s">
        <v>1861</v>
      </c>
      <c r="CT29" s="3" t="s">
        <v>2364</v>
      </c>
      <c r="CU29" s="3" t="s">
        <v>2365</v>
      </c>
      <c r="CV29" s="3" t="s">
        <v>2366</v>
      </c>
      <c r="CW29" s="3" t="s">
        <v>1295</v>
      </c>
      <c r="CX29" s="3" t="s">
        <v>2367</v>
      </c>
      <c r="CY29" s="3" t="s">
        <v>2368</v>
      </c>
      <c r="CZ29" s="3" t="s">
        <v>2369</v>
      </c>
      <c r="DB29" s="3" t="s">
        <v>2370</v>
      </c>
      <c r="DC29" s="3" t="s">
        <v>2371</v>
      </c>
      <c r="DD29" s="3" t="s">
        <v>2372</v>
      </c>
      <c r="DG29" s="3" t="s">
        <v>2257</v>
      </c>
      <c r="DI29" s="3" t="s">
        <v>2373</v>
      </c>
      <c r="DK29" s="3" t="s">
        <v>2374</v>
      </c>
      <c r="DL29" s="3" t="s">
        <v>2375</v>
      </c>
      <c r="DM29" s="3" t="s">
        <v>2376</v>
      </c>
      <c r="DN29" s="3" t="s">
        <v>2377</v>
      </c>
      <c r="DO29" s="3" t="s">
        <v>2378</v>
      </c>
    </row>
    <row r="30" spans="2:119" ht="6.75" customHeight="1">
      <c r="B30" s="67"/>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68"/>
      <c r="AG30" s="108" t="s">
        <v>2379</v>
      </c>
      <c r="AH30" s="109" t="s">
        <v>5806</v>
      </c>
      <c r="BA30" s="3">
        <v>29</v>
      </c>
      <c r="BF30" s="3" t="s">
        <v>2380</v>
      </c>
      <c r="BH30" s="3" t="s">
        <v>2381</v>
      </c>
      <c r="BI30" s="3" t="s">
        <v>2382</v>
      </c>
      <c r="BK30" s="3" t="s">
        <v>2383</v>
      </c>
      <c r="BL30" s="3" t="s">
        <v>2384</v>
      </c>
      <c r="BM30" s="3" t="s">
        <v>2385</v>
      </c>
      <c r="BN30" s="3" t="s">
        <v>2386</v>
      </c>
      <c r="BO30" s="3" t="s">
        <v>2387</v>
      </c>
      <c r="BP30" s="3" t="s">
        <v>2388</v>
      </c>
      <c r="BQ30" s="3" t="s">
        <v>2389</v>
      </c>
      <c r="BR30" s="3" t="s">
        <v>2390</v>
      </c>
      <c r="BT30" s="3" t="s">
        <v>2391</v>
      </c>
      <c r="BU30" s="3" t="s">
        <v>2392</v>
      </c>
      <c r="BV30" s="3" t="s">
        <v>2393</v>
      </c>
      <c r="BY30" s="3" t="s">
        <v>2394</v>
      </c>
      <c r="CA30" s="3" t="s">
        <v>2395</v>
      </c>
      <c r="CC30" s="3" t="s">
        <v>2396</v>
      </c>
      <c r="CD30" s="3" t="s">
        <v>2397</v>
      </c>
      <c r="CE30" s="3" t="s">
        <v>2398</v>
      </c>
      <c r="CF30" s="3" t="s">
        <v>2399</v>
      </c>
      <c r="CG30" s="3" t="s">
        <v>2400</v>
      </c>
      <c r="CI30" s="3">
        <v>29</v>
      </c>
      <c r="CN30" s="3" t="s">
        <v>2401</v>
      </c>
      <c r="CP30" s="3" t="s">
        <v>2402</v>
      </c>
      <c r="CQ30" s="3" t="s">
        <v>2403</v>
      </c>
      <c r="CS30" s="3" t="s">
        <v>2404</v>
      </c>
      <c r="CT30" s="3" t="s">
        <v>2405</v>
      </c>
      <c r="CU30" s="3" t="s">
        <v>2406</v>
      </c>
      <c r="CV30" s="3" t="s">
        <v>2407</v>
      </c>
      <c r="CW30" s="3" t="s">
        <v>2408</v>
      </c>
      <c r="CX30" s="3" t="s">
        <v>2409</v>
      </c>
      <c r="CY30" s="3" t="s">
        <v>2410</v>
      </c>
      <c r="CZ30" s="3" t="s">
        <v>2411</v>
      </c>
      <c r="DB30" s="3" t="s">
        <v>2412</v>
      </c>
      <c r="DC30" s="3" t="s">
        <v>2413</v>
      </c>
      <c r="DD30" s="3" t="s">
        <v>2414</v>
      </c>
      <c r="DG30" s="3" t="s">
        <v>2415</v>
      </c>
      <c r="DI30" s="3" t="s">
        <v>2416</v>
      </c>
      <c r="DK30" s="3" t="s">
        <v>1899</v>
      </c>
      <c r="DL30" s="3" t="s">
        <v>2417</v>
      </c>
      <c r="DM30" s="3" t="s">
        <v>2418</v>
      </c>
      <c r="DN30" s="3" t="s">
        <v>2419</v>
      </c>
      <c r="DO30" s="3" t="s">
        <v>2420</v>
      </c>
    </row>
    <row r="31" spans="2:119" ht="48" customHeight="1">
      <c r="B31" s="67"/>
      <c r="C31" s="145" t="s">
        <v>20</v>
      </c>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68"/>
      <c r="AG31" s="108" t="s">
        <v>2421</v>
      </c>
      <c r="AH31" s="109" t="s">
        <v>5807</v>
      </c>
      <c r="BA31" s="3">
        <v>30</v>
      </c>
      <c r="BF31" s="3" t="s">
        <v>2422</v>
      </c>
      <c r="BH31" s="3" t="s">
        <v>2423</v>
      </c>
      <c r="BI31" s="3" t="s">
        <v>2424</v>
      </c>
      <c r="BK31" s="3" t="s">
        <v>2425</v>
      </c>
      <c r="BL31" s="3" t="s">
        <v>2426</v>
      </c>
      <c r="BM31" s="3" t="s">
        <v>2427</v>
      </c>
      <c r="BN31" s="3" t="s">
        <v>2428</v>
      </c>
      <c r="BO31" s="3" t="s">
        <v>2429</v>
      </c>
      <c r="BP31" s="3" t="s">
        <v>2430</v>
      </c>
      <c r="BQ31" s="3" t="s">
        <v>2431</v>
      </c>
      <c r="BR31" s="3" t="s">
        <v>2432</v>
      </c>
      <c r="BT31" s="3" t="s">
        <v>2433</v>
      </c>
      <c r="BU31" s="3" t="s">
        <v>2434</v>
      </c>
      <c r="BV31" s="3" t="s">
        <v>2435</v>
      </c>
      <c r="BY31" s="3" t="s">
        <v>2436</v>
      </c>
      <c r="CA31" s="3" t="s">
        <v>2437</v>
      </c>
      <c r="CC31" s="3" t="s">
        <v>2438</v>
      </c>
      <c r="CD31" s="3" t="s">
        <v>2439</v>
      </c>
      <c r="CE31" s="3" t="s">
        <v>2440</v>
      </c>
      <c r="CF31" s="3" t="s">
        <v>2441</v>
      </c>
      <c r="CG31" s="3" t="s">
        <v>2442</v>
      </c>
      <c r="CI31" s="3">
        <v>30</v>
      </c>
      <c r="CN31" s="3" t="s">
        <v>2443</v>
      </c>
      <c r="CP31" s="3" t="s">
        <v>2444</v>
      </c>
      <c r="CQ31" s="3" t="s">
        <v>2445</v>
      </c>
      <c r="CS31" s="3" t="s">
        <v>2446</v>
      </c>
      <c r="CT31" s="3" t="s">
        <v>1343</v>
      </c>
      <c r="CU31" s="3" t="s">
        <v>2447</v>
      </c>
      <c r="CV31" s="3" t="s">
        <v>2448</v>
      </c>
      <c r="CW31" s="3" t="s">
        <v>2449</v>
      </c>
      <c r="CX31" s="3" t="s">
        <v>2450</v>
      </c>
      <c r="CY31" s="3" t="s">
        <v>2451</v>
      </c>
      <c r="CZ31" s="3" t="s">
        <v>2452</v>
      </c>
      <c r="DB31" s="3" t="s">
        <v>2453</v>
      </c>
      <c r="DC31" s="3" t="s">
        <v>2454</v>
      </c>
      <c r="DD31" s="3" t="s">
        <v>2455</v>
      </c>
      <c r="DG31" s="3" t="s">
        <v>2456</v>
      </c>
      <c r="DI31" s="3" t="s">
        <v>2457</v>
      </c>
      <c r="DK31" s="3" t="s">
        <v>2458</v>
      </c>
      <c r="DL31" s="3" t="s">
        <v>2459</v>
      </c>
      <c r="DM31" s="3" t="s">
        <v>2460</v>
      </c>
      <c r="DN31" s="3" t="s">
        <v>2461</v>
      </c>
      <c r="DO31" s="3" t="s">
        <v>2462</v>
      </c>
    </row>
    <row r="32" spans="2:119" ht="6.75" customHeight="1">
      <c r="B32" s="67"/>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68"/>
      <c r="AG32" s="108" t="s">
        <v>2463</v>
      </c>
      <c r="AH32" s="109" t="s">
        <v>5808</v>
      </c>
      <c r="BA32" s="3">
        <v>31</v>
      </c>
      <c r="BF32" s="3" t="s">
        <v>2464</v>
      </c>
      <c r="BH32" s="3" t="s">
        <v>2465</v>
      </c>
      <c r="BI32" s="3" t="s">
        <v>2466</v>
      </c>
      <c r="BK32" s="3" t="s">
        <v>2467</v>
      </c>
      <c r="BL32" s="3" t="s">
        <v>2468</v>
      </c>
      <c r="BM32" s="3" t="s">
        <v>2469</v>
      </c>
      <c r="BN32" s="3" t="s">
        <v>2470</v>
      </c>
      <c r="BO32" s="3" t="s">
        <v>2471</v>
      </c>
      <c r="BP32" s="3" t="s">
        <v>2472</v>
      </c>
      <c r="BQ32" s="3" t="s">
        <v>2473</v>
      </c>
      <c r="BR32" s="3" t="s">
        <v>2474</v>
      </c>
      <c r="BT32" s="3" t="s">
        <v>2475</v>
      </c>
      <c r="BU32" s="3" t="s">
        <v>2476</v>
      </c>
      <c r="BV32" s="3" t="s">
        <v>2477</v>
      </c>
      <c r="BY32" s="3" t="s">
        <v>2478</v>
      </c>
      <c r="CA32" s="3" t="s">
        <v>2479</v>
      </c>
      <c r="CC32" s="3" t="s">
        <v>2480</v>
      </c>
      <c r="CD32" s="3" t="s">
        <v>2481</v>
      </c>
      <c r="CE32" s="3" t="s">
        <v>2482</v>
      </c>
      <c r="CF32" s="3" t="s">
        <v>2483</v>
      </c>
      <c r="CG32" s="3" t="s">
        <v>2484</v>
      </c>
      <c r="CI32" s="3">
        <v>31</v>
      </c>
      <c r="CN32" s="3" t="s">
        <v>2485</v>
      </c>
      <c r="CP32" s="3" t="s">
        <v>2486</v>
      </c>
      <c r="CQ32" s="3" t="s">
        <v>1638</v>
      </c>
      <c r="CS32" s="3" t="s">
        <v>2487</v>
      </c>
      <c r="CT32" s="3" t="s">
        <v>2488</v>
      </c>
      <c r="CU32" s="3" t="s">
        <v>2489</v>
      </c>
      <c r="CV32" s="3" t="s">
        <v>2490</v>
      </c>
      <c r="CW32" s="3" t="s">
        <v>2491</v>
      </c>
      <c r="CX32" s="3" t="s">
        <v>2492</v>
      </c>
      <c r="CY32" s="3" t="s">
        <v>2493</v>
      </c>
      <c r="CZ32" s="3" t="s">
        <v>2494</v>
      </c>
      <c r="DB32" s="3" t="s">
        <v>1793</v>
      </c>
      <c r="DC32" s="3" t="s">
        <v>2495</v>
      </c>
      <c r="DD32" s="3" t="s">
        <v>2496</v>
      </c>
      <c r="DG32" s="3" t="s">
        <v>2497</v>
      </c>
      <c r="DI32" s="3" t="s">
        <v>2498</v>
      </c>
      <c r="DK32" s="3" t="s">
        <v>2499</v>
      </c>
      <c r="DL32" s="3" t="s">
        <v>2500</v>
      </c>
      <c r="DM32" s="3" t="s">
        <v>2501</v>
      </c>
      <c r="DN32" s="3" t="s">
        <v>2502</v>
      </c>
      <c r="DO32" s="3" t="s">
        <v>2503</v>
      </c>
    </row>
    <row r="33" spans="2:119" ht="48" customHeight="1">
      <c r="B33" s="67"/>
      <c r="C33" s="151" t="s">
        <v>372</v>
      </c>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68"/>
      <c r="AG33" s="108" t="s">
        <v>2504</v>
      </c>
      <c r="AH33" s="109" t="s">
        <v>5809</v>
      </c>
      <c r="BA33" s="3">
        <v>32</v>
      </c>
      <c r="BF33" s="3" t="s">
        <v>2505</v>
      </c>
      <c r="BH33" s="3" t="s">
        <v>2506</v>
      </c>
      <c r="BI33" s="3" t="s">
        <v>2507</v>
      </c>
      <c r="BK33" s="3" t="s">
        <v>2508</v>
      </c>
      <c r="BL33" s="3" t="s">
        <v>2509</v>
      </c>
      <c r="BM33" s="3" t="s">
        <v>2510</v>
      </c>
      <c r="BN33" s="3" t="s">
        <v>2511</v>
      </c>
      <c r="BO33" s="3" t="s">
        <v>2512</v>
      </c>
      <c r="BP33" s="3" t="s">
        <v>2513</v>
      </c>
      <c r="BQ33" s="3" t="s">
        <v>2514</v>
      </c>
      <c r="BR33" s="3" t="s">
        <v>2515</v>
      </c>
      <c r="BT33" s="3" t="s">
        <v>2516</v>
      </c>
      <c r="BU33" s="3" t="s">
        <v>2517</v>
      </c>
      <c r="BV33" s="3" t="s">
        <v>2518</v>
      </c>
      <c r="BY33" s="3" t="s">
        <v>2519</v>
      </c>
      <c r="CA33" s="3" t="s">
        <v>2520</v>
      </c>
      <c r="CC33" s="3" t="s">
        <v>2521</v>
      </c>
      <c r="CD33" s="3" t="s">
        <v>2522</v>
      </c>
      <c r="CE33" s="3" t="s">
        <v>2523</v>
      </c>
      <c r="CF33" s="3" t="s">
        <v>2524</v>
      </c>
      <c r="CG33" s="3" t="s">
        <v>2525</v>
      </c>
      <c r="CI33" s="3">
        <v>32</v>
      </c>
      <c r="CN33" s="3" t="s">
        <v>2526</v>
      </c>
      <c r="CP33" s="3" t="s">
        <v>2527</v>
      </c>
      <c r="CQ33" s="3" t="s">
        <v>2528</v>
      </c>
      <c r="CS33" s="3" t="s">
        <v>2529</v>
      </c>
      <c r="CT33" s="3" t="s">
        <v>2530</v>
      </c>
      <c r="CU33" s="3" t="s">
        <v>2531</v>
      </c>
      <c r="CV33" s="3" t="s">
        <v>2532</v>
      </c>
      <c r="CW33" s="3" t="s">
        <v>2533</v>
      </c>
      <c r="CX33" s="3" t="s">
        <v>2534</v>
      </c>
      <c r="CY33" s="3" t="s">
        <v>2535</v>
      </c>
      <c r="CZ33" s="3" t="s">
        <v>2536</v>
      </c>
      <c r="DB33" s="3" t="s">
        <v>2537</v>
      </c>
      <c r="DC33" s="3" t="s">
        <v>2538</v>
      </c>
      <c r="DD33" s="3" t="s">
        <v>2539</v>
      </c>
      <c r="DG33" s="3" t="s">
        <v>2540</v>
      </c>
      <c r="DI33" s="3" t="s">
        <v>2541</v>
      </c>
      <c r="DK33" s="3" t="s">
        <v>2542</v>
      </c>
      <c r="DL33" s="3" t="s">
        <v>2543</v>
      </c>
      <c r="DM33" s="3" t="s">
        <v>2544</v>
      </c>
      <c r="DN33" s="3" t="s">
        <v>2545</v>
      </c>
      <c r="DO33" s="3" t="s">
        <v>1966</v>
      </c>
    </row>
    <row r="34" spans="2:119" ht="6.75" customHeight="1">
      <c r="B34" s="67"/>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68"/>
      <c r="AG34" s="108" t="s">
        <v>2546</v>
      </c>
      <c r="AH34" s="109" t="s">
        <v>5810</v>
      </c>
      <c r="BA34" s="3">
        <v>33</v>
      </c>
      <c r="BF34" s="3" t="s">
        <v>2547</v>
      </c>
      <c r="BH34" s="3" t="s">
        <v>2548</v>
      </c>
      <c r="BI34" s="3" t="s">
        <v>2549</v>
      </c>
      <c r="BK34" s="3" t="s">
        <v>2550</v>
      </c>
      <c r="BL34" s="3" t="s">
        <v>2551</v>
      </c>
      <c r="BM34" s="3" t="s">
        <v>2552</v>
      </c>
      <c r="BN34" s="3" t="s">
        <v>2553</v>
      </c>
      <c r="BO34" s="3" t="s">
        <v>2554</v>
      </c>
      <c r="BP34" s="3" t="s">
        <v>2555</v>
      </c>
      <c r="BQ34" s="3" t="s">
        <v>2556</v>
      </c>
      <c r="BR34" s="3" t="s">
        <v>2557</v>
      </c>
      <c r="BT34" s="3" t="s">
        <v>2558</v>
      </c>
      <c r="BU34" s="3" t="s">
        <v>2559</v>
      </c>
      <c r="BV34" s="3" t="s">
        <v>2560</v>
      </c>
      <c r="BY34" s="3" t="s">
        <v>2561</v>
      </c>
      <c r="CA34" s="3" t="s">
        <v>2562</v>
      </c>
      <c r="CC34" s="3" t="s">
        <v>2563</v>
      </c>
      <c r="CD34" s="3" t="s">
        <v>2564</v>
      </c>
      <c r="CE34" s="3" t="s">
        <v>2565</v>
      </c>
      <c r="CF34" s="3" t="s">
        <v>2566</v>
      </c>
      <c r="CG34" s="3" t="s">
        <v>2567</v>
      </c>
      <c r="CI34" s="3">
        <v>33</v>
      </c>
      <c r="CN34" s="3" t="s">
        <v>2568</v>
      </c>
      <c r="CP34" s="3" t="s">
        <v>2569</v>
      </c>
      <c r="CQ34" s="3" t="s">
        <v>2570</v>
      </c>
      <c r="CS34" s="3" t="s">
        <v>2571</v>
      </c>
      <c r="CT34" s="3" t="s">
        <v>2572</v>
      </c>
      <c r="CU34" s="3" t="s">
        <v>2573</v>
      </c>
      <c r="CV34" s="3" t="s">
        <v>2574</v>
      </c>
      <c r="CW34" s="3" t="s">
        <v>2575</v>
      </c>
      <c r="CX34" s="3" t="s">
        <v>2576</v>
      </c>
      <c r="CY34" s="3" t="s">
        <v>2577</v>
      </c>
      <c r="CZ34" s="3" t="s">
        <v>2578</v>
      </c>
      <c r="DB34" s="3" t="s">
        <v>2579</v>
      </c>
      <c r="DC34" s="3" t="s">
        <v>2580</v>
      </c>
      <c r="DD34" s="3" t="s">
        <v>2581</v>
      </c>
      <c r="DG34" s="3" t="s">
        <v>2582</v>
      </c>
      <c r="DI34" s="3" t="s">
        <v>2583</v>
      </c>
      <c r="DK34" s="3" t="s">
        <v>2584</v>
      </c>
      <c r="DL34" s="3" t="s">
        <v>2463</v>
      </c>
      <c r="DM34" s="3" t="s">
        <v>2585</v>
      </c>
      <c r="DN34" s="3" t="s">
        <v>2586</v>
      </c>
      <c r="DO34" s="3" t="s">
        <v>2587</v>
      </c>
    </row>
    <row r="35" spans="2:119" ht="84" customHeight="1">
      <c r="B35" s="67"/>
      <c r="C35" s="151" t="s">
        <v>272</v>
      </c>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68"/>
      <c r="AG35" s="110" t="s">
        <v>2588</v>
      </c>
      <c r="AH35" s="111" t="s">
        <v>5811</v>
      </c>
      <c r="BA35" s="3">
        <v>34</v>
      </c>
      <c r="BF35" s="3" t="s">
        <v>2589</v>
      </c>
      <c r="BH35" s="3" t="s">
        <v>2590</v>
      </c>
      <c r="BI35" s="3" t="s">
        <v>2591</v>
      </c>
      <c r="BK35" s="3" t="s">
        <v>2592</v>
      </c>
      <c r="BL35" s="3" t="s">
        <v>2593</v>
      </c>
      <c r="BM35" s="3" t="s">
        <v>2594</v>
      </c>
      <c r="BN35" s="3" t="s">
        <v>2595</v>
      </c>
      <c r="BO35" s="3" t="s">
        <v>2596</v>
      </c>
      <c r="BP35" s="3" t="s">
        <v>2597</v>
      </c>
      <c r="BQ35" s="3" t="s">
        <v>2598</v>
      </c>
      <c r="BR35" s="3" t="s">
        <v>2599</v>
      </c>
      <c r="BT35" s="3" t="s">
        <v>2600</v>
      </c>
      <c r="BU35" s="3" t="s">
        <v>2601</v>
      </c>
      <c r="BV35" s="3" t="s">
        <v>2602</v>
      </c>
      <c r="BY35" s="3" t="s">
        <v>2603</v>
      </c>
      <c r="CA35" s="3" t="s">
        <v>2604</v>
      </c>
      <c r="CC35" s="3" t="s">
        <v>2605</v>
      </c>
      <c r="CD35" s="3" t="s">
        <v>2606</v>
      </c>
      <c r="CE35" s="3" t="s">
        <v>2607</v>
      </c>
      <c r="CF35" s="3" t="s">
        <v>2608</v>
      </c>
      <c r="CG35" s="3" t="s">
        <v>2609</v>
      </c>
      <c r="CI35" s="3">
        <v>34</v>
      </c>
      <c r="CN35" s="3" t="s">
        <v>2610</v>
      </c>
      <c r="CP35" s="3" t="s">
        <v>2611</v>
      </c>
      <c r="CQ35" s="3" t="s">
        <v>2612</v>
      </c>
      <c r="CS35" s="3" t="s">
        <v>2613</v>
      </c>
      <c r="CT35" s="3" t="s">
        <v>2497</v>
      </c>
      <c r="CU35" s="3" t="s">
        <v>2614</v>
      </c>
      <c r="CV35" s="3" t="s">
        <v>2615</v>
      </c>
      <c r="CW35" s="3" t="s">
        <v>2616</v>
      </c>
      <c r="CX35" s="3" t="s">
        <v>2617</v>
      </c>
      <c r="CY35" s="3" t="s">
        <v>1528</v>
      </c>
      <c r="CZ35" s="3" t="s">
        <v>2618</v>
      </c>
      <c r="DB35" s="3" t="s">
        <v>2619</v>
      </c>
      <c r="DC35" s="3" t="s">
        <v>2620</v>
      </c>
      <c r="DD35" s="3" t="s">
        <v>2621</v>
      </c>
      <c r="DG35" s="3" t="s">
        <v>2622</v>
      </c>
      <c r="DI35" s="3" t="s">
        <v>2623</v>
      </c>
      <c r="DK35" s="3" t="s">
        <v>2624</v>
      </c>
      <c r="DL35" s="3" t="s">
        <v>2625</v>
      </c>
      <c r="DM35" s="3" t="s">
        <v>2626</v>
      </c>
      <c r="DN35" s="3" t="s">
        <v>2627</v>
      </c>
      <c r="DO35" s="3" t="s">
        <v>2628</v>
      </c>
    </row>
    <row r="36" spans="2:119" ht="6.75" customHeight="1">
      <c r="B36" s="67"/>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68"/>
      <c r="BA36" s="3">
        <v>35</v>
      </c>
      <c r="BF36" s="3" t="s">
        <v>2629</v>
      </c>
      <c r="BH36" s="3" t="s">
        <v>2630</v>
      </c>
      <c r="BI36" s="3" t="s">
        <v>2631</v>
      </c>
      <c r="BK36" s="3" t="s">
        <v>2632</v>
      </c>
      <c r="BL36" s="3" t="s">
        <v>2633</v>
      </c>
      <c r="BM36" s="3" t="s">
        <v>2634</v>
      </c>
      <c r="BN36" s="3" t="s">
        <v>2635</v>
      </c>
      <c r="BO36" s="3" t="s">
        <v>2636</v>
      </c>
      <c r="BP36" s="3" t="s">
        <v>2637</v>
      </c>
      <c r="BQ36" s="3" t="s">
        <v>2638</v>
      </c>
      <c r="BR36" s="3" t="s">
        <v>2639</v>
      </c>
      <c r="BT36" s="3" t="s">
        <v>2640</v>
      </c>
      <c r="BU36" s="3" t="s">
        <v>2641</v>
      </c>
      <c r="BV36" s="3" t="s">
        <v>2642</v>
      </c>
      <c r="BY36" s="3" t="s">
        <v>2643</v>
      </c>
      <c r="CA36" s="3" t="s">
        <v>2644</v>
      </c>
      <c r="CC36" s="3" t="s">
        <v>2645</v>
      </c>
      <c r="CD36" s="3" t="s">
        <v>2646</v>
      </c>
      <c r="CE36" s="3" t="s">
        <v>2647</v>
      </c>
      <c r="CF36" s="3" t="s">
        <v>2648</v>
      </c>
      <c r="CG36" s="3" t="s">
        <v>2649</v>
      </c>
      <c r="CI36" s="3">
        <v>35</v>
      </c>
      <c r="CN36" s="3" t="s">
        <v>2650</v>
      </c>
      <c r="CP36" s="3" t="s">
        <v>2651</v>
      </c>
      <c r="CQ36" s="3" t="s">
        <v>2652</v>
      </c>
      <c r="CS36" s="3" t="s">
        <v>2653</v>
      </c>
      <c r="CT36" s="3" t="s">
        <v>2654</v>
      </c>
      <c r="CU36" s="3" t="s">
        <v>2655</v>
      </c>
      <c r="CV36" s="3" t="s">
        <v>2656</v>
      </c>
      <c r="CW36" s="3" t="s">
        <v>2657</v>
      </c>
      <c r="CX36" s="3" t="s">
        <v>2658</v>
      </c>
      <c r="CY36" s="3" t="s">
        <v>2659</v>
      </c>
      <c r="CZ36" s="3" t="s">
        <v>2660</v>
      </c>
      <c r="DB36" s="3" t="s">
        <v>2339</v>
      </c>
      <c r="DC36" s="3" t="s">
        <v>2661</v>
      </c>
      <c r="DD36" s="3" t="s">
        <v>1759</v>
      </c>
      <c r="DG36" s="3" t="s">
        <v>2662</v>
      </c>
      <c r="DI36" s="3" t="s">
        <v>2663</v>
      </c>
      <c r="DK36" s="3" t="s">
        <v>2664</v>
      </c>
      <c r="DL36" s="3" t="s">
        <v>2665</v>
      </c>
      <c r="DM36" s="3" t="s">
        <v>2666</v>
      </c>
      <c r="DN36" s="3" t="s">
        <v>2667</v>
      </c>
      <c r="DO36" s="3" t="s">
        <v>2668</v>
      </c>
    </row>
    <row r="37" spans="2:119" ht="36" customHeight="1">
      <c r="B37" s="67"/>
      <c r="C37" s="151" t="s">
        <v>21</v>
      </c>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68"/>
      <c r="BA37" s="3">
        <v>36</v>
      </c>
      <c r="BF37" s="3" t="s">
        <v>2669</v>
      </c>
      <c r="BH37" s="3" t="s">
        <v>2670</v>
      </c>
      <c r="BI37" s="3" t="s">
        <v>2671</v>
      </c>
      <c r="BK37" s="3" t="s">
        <v>2672</v>
      </c>
      <c r="BL37" s="3" t="s">
        <v>2673</v>
      </c>
      <c r="BM37" s="3" t="s">
        <v>2674</v>
      </c>
      <c r="BN37" s="3" t="s">
        <v>2675</v>
      </c>
      <c r="BO37" s="3" t="s">
        <v>2676</v>
      </c>
      <c r="BP37" s="3" t="s">
        <v>2677</v>
      </c>
      <c r="BQ37" s="3" t="s">
        <v>2678</v>
      </c>
      <c r="BR37" s="3" t="s">
        <v>2679</v>
      </c>
      <c r="BT37" s="3" t="s">
        <v>2680</v>
      </c>
      <c r="BU37" s="3" t="s">
        <v>2681</v>
      </c>
      <c r="BV37" s="3" t="s">
        <v>2682</v>
      </c>
      <c r="BY37" s="3" t="s">
        <v>2683</v>
      </c>
      <c r="CA37" s="3" t="s">
        <v>2684</v>
      </c>
      <c r="CC37" s="3" t="s">
        <v>2685</v>
      </c>
      <c r="CD37" s="3" t="s">
        <v>2686</v>
      </c>
      <c r="CE37" s="3" t="s">
        <v>2687</v>
      </c>
      <c r="CF37" s="3" t="s">
        <v>2688</v>
      </c>
      <c r="CG37" s="3" t="s">
        <v>2689</v>
      </c>
      <c r="CI37" s="3">
        <v>36</v>
      </c>
      <c r="CN37" s="3" t="s">
        <v>2690</v>
      </c>
      <c r="CP37" s="3" t="s">
        <v>2691</v>
      </c>
      <c r="CQ37" s="3" t="s">
        <v>1744</v>
      </c>
      <c r="CS37" s="3" t="s">
        <v>2692</v>
      </c>
      <c r="CT37" s="3" t="s">
        <v>2693</v>
      </c>
      <c r="CU37" s="3" t="s">
        <v>2694</v>
      </c>
      <c r="CV37" s="3" t="s">
        <v>2695</v>
      </c>
      <c r="CW37" s="3" t="s">
        <v>2696</v>
      </c>
      <c r="CX37" s="3" t="s">
        <v>2697</v>
      </c>
      <c r="CY37" s="3" t="s">
        <v>2698</v>
      </c>
      <c r="CZ37" s="3" t="s">
        <v>2699</v>
      </c>
      <c r="DB37" s="3" t="s">
        <v>2700</v>
      </c>
      <c r="DC37" s="3" t="s">
        <v>2701</v>
      </c>
      <c r="DD37" s="3" t="s">
        <v>2702</v>
      </c>
      <c r="DG37" s="3" t="s">
        <v>2703</v>
      </c>
      <c r="DI37" s="3" t="s">
        <v>2704</v>
      </c>
      <c r="DK37" s="3" t="s">
        <v>2705</v>
      </c>
      <c r="DL37" s="3" t="s">
        <v>2706</v>
      </c>
      <c r="DM37" s="3" t="s">
        <v>2707</v>
      </c>
      <c r="DN37" s="3" t="s">
        <v>2708</v>
      </c>
      <c r="DO37" s="3" t="s">
        <v>2709</v>
      </c>
    </row>
    <row r="38" spans="2:119" ht="6.75" customHeight="1">
      <c r="B38" s="67"/>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68"/>
      <c r="BA38" s="3">
        <v>37</v>
      </c>
      <c r="BF38" s="3" t="s">
        <v>2710</v>
      </c>
      <c r="BH38" s="3" t="s">
        <v>2711</v>
      </c>
      <c r="BI38" s="3" t="s">
        <v>2712</v>
      </c>
      <c r="BK38" s="3" t="s">
        <v>2713</v>
      </c>
      <c r="BL38" s="3" t="s">
        <v>2714</v>
      </c>
      <c r="BM38" s="3" t="s">
        <v>2715</v>
      </c>
      <c r="BN38" s="3" t="s">
        <v>2716</v>
      </c>
      <c r="BO38" s="3" t="s">
        <v>2717</v>
      </c>
      <c r="BP38" s="3" t="s">
        <v>2718</v>
      </c>
      <c r="BQ38" s="3" t="s">
        <v>2719</v>
      </c>
      <c r="BR38" s="3">
        <v>17099</v>
      </c>
      <c r="BT38" s="3" t="s">
        <v>2720</v>
      </c>
      <c r="BU38" s="3" t="s">
        <v>2721</v>
      </c>
      <c r="BV38" s="3" t="s">
        <v>2722</v>
      </c>
      <c r="BY38" s="3" t="s">
        <v>2723</v>
      </c>
      <c r="CA38" s="3" t="s">
        <v>2724</v>
      </c>
      <c r="CC38" s="3" t="s">
        <v>2725</v>
      </c>
      <c r="CD38" s="3" t="s">
        <v>2726</v>
      </c>
      <c r="CE38" s="3" t="s">
        <v>2727</v>
      </c>
      <c r="CF38" s="3" t="s">
        <v>2728</v>
      </c>
      <c r="CG38" s="3" t="s">
        <v>2729</v>
      </c>
      <c r="CI38" s="3">
        <v>37</v>
      </c>
      <c r="CN38" s="3" t="s">
        <v>2730</v>
      </c>
      <c r="CP38" s="3" t="s">
        <v>2731</v>
      </c>
      <c r="CQ38" s="3" t="s">
        <v>1793</v>
      </c>
      <c r="CS38" s="3" t="s">
        <v>2732</v>
      </c>
      <c r="CT38" s="3" t="s">
        <v>2733</v>
      </c>
      <c r="CU38" s="3" t="s">
        <v>2734</v>
      </c>
      <c r="CV38" s="3" t="s">
        <v>2735</v>
      </c>
      <c r="CW38" s="3" t="s">
        <v>2736</v>
      </c>
      <c r="CX38" s="3" t="s">
        <v>2737</v>
      </c>
      <c r="CY38" s="3" t="s">
        <v>2738</v>
      </c>
      <c r="CZ38" s="3" t="s">
        <v>200</v>
      </c>
      <c r="DB38" s="3" t="s">
        <v>2739</v>
      </c>
      <c r="DC38" s="3" t="s">
        <v>2740</v>
      </c>
      <c r="DD38" s="3" t="s">
        <v>2163</v>
      </c>
      <c r="DG38" s="3" t="s">
        <v>2741</v>
      </c>
      <c r="DI38" s="3" t="s">
        <v>2742</v>
      </c>
      <c r="DK38" s="3" t="s">
        <v>2743</v>
      </c>
      <c r="DL38" s="3" t="s">
        <v>2744</v>
      </c>
      <c r="DM38" s="3" t="s">
        <v>2745</v>
      </c>
      <c r="DN38" s="3" t="s">
        <v>2746</v>
      </c>
      <c r="DO38" s="3" t="s">
        <v>2747</v>
      </c>
    </row>
    <row r="39" spans="2:119" ht="36" customHeight="1">
      <c r="B39" s="67"/>
      <c r="C39" s="46"/>
      <c r="D39" s="151" t="s">
        <v>22</v>
      </c>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68"/>
      <c r="BA39" s="3">
        <v>38</v>
      </c>
      <c r="BF39" s="3" t="s">
        <v>2748</v>
      </c>
      <c r="BH39" s="3" t="s">
        <v>2749</v>
      </c>
      <c r="BI39" s="3" t="s">
        <v>2750</v>
      </c>
      <c r="BK39" s="3" t="s">
        <v>2751</v>
      </c>
      <c r="BL39" s="3" t="s">
        <v>2752</v>
      </c>
      <c r="BM39" s="3" t="s">
        <v>2753</v>
      </c>
      <c r="BN39" s="3" t="s">
        <v>2754</v>
      </c>
      <c r="BO39" s="3" t="s">
        <v>2755</v>
      </c>
      <c r="BP39" s="3" t="s">
        <v>2756</v>
      </c>
      <c r="BQ39" s="3" t="s">
        <v>2757</v>
      </c>
      <c r="BT39" s="3" t="s">
        <v>2758</v>
      </c>
      <c r="BU39" s="3" t="s">
        <v>2759</v>
      </c>
      <c r="BV39" s="3" t="s">
        <v>2760</v>
      </c>
      <c r="BY39" s="3" t="s">
        <v>2761</v>
      </c>
      <c r="CA39" s="3" t="s">
        <v>2762</v>
      </c>
      <c r="CC39" s="3" t="s">
        <v>2763</v>
      </c>
      <c r="CD39" s="3" t="s">
        <v>2764</v>
      </c>
      <c r="CE39" s="3" t="s">
        <v>2765</v>
      </c>
      <c r="CF39" s="3" t="s">
        <v>2766</v>
      </c>
      <c r="CG39" s="3" t="s">
        <v>2767</v>
      </c>
      <c r="CI39" s="3">
        <v>38</v>
      </c>
      <c r="CN39" s="3" t="s">
        <v>2768</v>
      </c>
      <c r="CP39" s="3" t="s">
        <v>2769</v>
      </c>
      <c r="CQ39" s="3" t="s">
        <v>2770</v>
      </c>
      <c r="CS39" s="3" t="s">
        <v>2771</v>
      </c>
      <c r="CT39" s="3" t="s">
        <v>2772</v>
      </c>
      <c r="CU39" s="3" t="s">
        <v>2773</v>
      </c>
      <c r="CV39" s="3" t="s">
        <v>2774</v>
      </c>
      <c r="CW39" s="3" t="s">
        <v>2775</v>
      </c>
      <c r="CX39" s="3" t="s">
        <v>2776</v>
      </c>
      <c r="CY39" s="3" t="s">
        <v>2777</v>
      </c>
      <c r="DB39" s="3" t="s">
        <v>2778</v>
      </c>
      <c r="DC39" s="3" t="s">
        <v>2779</v>
      </c>
      <c r="DD39" s="3" t="s">
        <v>2780</v>
      </c>
      <c r="DG39" s="3" t="s">
        <v>2781</v>
      </c>
      <c r="DI39" s="3" t="s">
        <v>2130</v>
      </c>
      <c r="DK39" s="3" t="s">
        <v>2782</v>
      </c>
      <c r="DL39" s="3" t="s">
        <v>2783</v>
      </c>
      <c r="DM39" s="3" t="s">
        <v>2455</v>
      </c>
      <c r="DN39" s="3" t="s">
        <v>2784</v>
      </c>
      <c r="DO39" s="3" t="s">
        <v>2785</v>
      </c>
    </row>
    <row r="40" spans="2:119" ht="6.75" customHeight="1">
      <c r="B40" s="67"/>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68"/>
      <c r="BA40" s="3">
        <v>39</v>
      </c>
      <c r="BF40" s="3" t="s">
        <v>2786</v>
      </c>
      <c r="BH40" s="3" t="s">
        <v>2787</v>
      </c>
      <c r="BI40" s="3" t="s">
        <v>2788</v>
      </c>
      <c r="BK40" s="3" t="s">
        <v>2789</v>
      </c>
      <c r="BL40" s="3" t="s">
        <v>2790</v>
      </c>
      <c r="BM40" s="3" t="s">
        <v>2791</v>
      </c>
      <c r="BN40" s="3" t="s">
        <v>2792</v>
      </c>
      <c r="BO40" s="3" t="s">
        <v>2793</v>
      </c>
      <c r="BP40" s="3" t="s">
        <v>2794</v>
      </c>
      <c r="BQ40" s="3" t="s">
        <v>2795</v>
      </c>
      <c r="BT40" s="3" t="s">
        <v>2796</v>
      </c>
      <c r="BU40" s="3" t="s">
        <v>2797</v>
      </c>
      <c r="BV40" s="3" t="s">
        <v>2798</v>
      </c>
      <c r="BY40" s="3" t="s">
        <v>2799</v>
      </c>
      <c r="CA40" s="3" t="s">
        <v>2800</v>
      </c>
      <c r="CC40" s="3" t="s">
        <v>2801</v>
      </c>
      <c r="CD40" s="3" t="s">
        <v>2802</v>
      </c>
      <c r="CE40" s="3" t="s">
        <v>2803</v>
      </c>
      <c r="CF40" s="3" t="s">
        <v>2804</v>
      </c>
      <c r="CG40" s="3" t="s">
        <v>2805</v>
      </c>
      <c r="CI40" s="3">
        <v>39</v>
      </c>
      <c r="CN40" s="3" t="s">
        <v>200</v>
      </c>
      <c r="CP40" s="3" t="s">
        <v>2806</v>
      </c>
      <c r="CQ40" s="3" t="s">
        <v>2807</v>
      </c>
      <c r="CS40" s="3" t="s">
        <v>2808</v>
      </c>
      <c r="CT40" s="3" t="s">
        <v>2809</v>
      </c>
      <c r="CU40" s="3" t="s">
        <v>2810</v>
      </c>
      <c r="CV40" s="3" t="s">
        <v>2811</v>
      </c>
      <c r="CW40" s="3" t="s">
        <v>2812</v>
      </c>
      <c r="CX40" s="3" t="s">
        <v>2813</v>
      </c>
      <c r="CY40" s="3" t="s">
        <v>2814</v>
      </c>
      <c r="DB40" s="3" t="s">
        <v>2815</v>
      </c>
      <c r="DC40" s="3" t="s">
        <v>2816</v>
      </c>
      <c r="DD40" s="3" t="s">
        <v>2817</v>
      </c>
      <c r="DG40" s="3" t="s">
        <v>2818</v>
      </c>
      <c r="DI40" s="3" t="s">
        <v>2819</v>
      </c>
      <c r="DK40" s="3" t="s">
        <v>2820</v>
      </c>
      <c r="DL40" s="3" t="s">
        <v>2821</v>
      </c>
      <c r="DM40" s="3" t="s">
        <v>2822</v>
      </c>
      <c r="DN40" s="3" t="s">
        <v>2823</v>
      </c>
      <c r="DO40" s="3" t="s">
        <v>2824</v>
      </c>
    </row>
    <row r="41" spans="2:119" ht="72" customHeight="1">
      <c r="B41" s="67"/>
      <c r="C41" s="151" t="s">
        <v>23</v>
      </c>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68"/>
      <c r="BA41" s="3">
        <v>40</v>
      </c>
      <c r="BH41" s="3" t="s">
        <v>2825</v>
      </c>
      <c r="BI41" s="3" t="s">
        <v>2826</v>
      </c>
      <c r="BK41" s="3">
        <v>10099</v>
      </c>
      <c r="BL41" s="3" t="s">
        <v>2827</v>
      </c>
      <c r="BM41" s="3" t="s">
        <v>2828</v>
      </c>
      <c r="BN41" s="3" t="s">
        <v>2829</v>
      </c>
      <c r="BO41" s="3" t="s">
        <v>2830</v>
      </c>
      <c r="BP41" s="3" t="s">
        <v>2831</v>
      </c>
      <c r="BQ41" s="3" t="s">
        <v>2832</v>
      </c>
      <c r="BT41" s="3" t="s">
        <v>2833</v>
      </c>
      <c r="BU41" s="3" t="s">
        <v>2834</v>
      </c>
      <c r="BV41" s="3" t="s">
        <v>2835</v>
      </c>
      <c r="BY41" s="3" t="s">
        <v>2836</v>
      </c>
      <c r="CA41" s="3" t="s">
        <v>2837</v>
      </c>
      <c r="CC41" s="3" t="s">
        <v>2838</v>
      </c>
      <c r="CD41" s="3" t="s">
        <v>2839</v>
      </c>
      <c r="CE41" s="3" t="s">
        <v>2840</v>
      </c>
      <c r="CF41" s="3" t="s">
        <v>2841</v>
      </c>
      <c r="CG41" s="3" t="s">
        <v>2842</v>
      </c>
      <c r="CI41" s="3">
        <v>40</v>
      </c>
      <c r="CP41" s="3" t="s">
        <v>2843</v>
      </c>
      <c r="CQ41" s="3" t="s">
        <v>2844</v>
      </c>
      <c r="CS41" s="3" t="s">
        <v>200</v>
      </c>
      <c r="CT41" s="3" t="s">
        <v>2845</v>
      </c>
      <c r="CU41" s="3" t="s">
        <v>2846</v>
      </c>
      <c r="CV41" s="3" t="s">
        <v>2847</v>
      </c>
      <c r="CW41" s="3" t="s">
        <v>2848</v>
      </c>
      <c r="CX41" s="3" t="s">
        <v>2849</v>
      </c>
      <c r="CY41" s="3" t="s">
        <v>2850</v>
      </c>
      <c r="DB41" s="3" t="s">
        <v>2851</v>
      </c>
      <c r="DC41" s="3" t="s">
        <v>2852</v>
      </c>
      <c r="DD41" s="3" t="s">
        <v>2853</v>
      </c>
      <c r="DG41" s="3" t="s">
        <v>2854</v>
      </c>
      <c r="DI41" s="3" t="s">
        <v>2855</v>
      </c>
      <c r="DK41" s="3" t="s">
        <v>2856</v>
      </c>
      <c r="DL41" s="3" t="s">
        <v>2857</v>
      </c>
      <c r="DM41" s="3" t="s">
        <v>2858</v>
      </c>
      <c r="DN41" s="3" t="s">
        <v>2859</v>
      </c>
      <c r="DO41" s="3" t="s">
        <v>2860</v>
      </c>
    </row>
    <row r="42" spans="2:119" ht="6.75" customHeight="1">
      <c r="B42" s="67"/>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68"/>
      <c r="BA42" s="3">
        <v>41</v>
      </c>
      <c r="BH42" s="3" t="s">
        <v>2861</v>
      </c>
      <c r="BI42" s="3" t="s">
        <v>2862</v>
      </c>
      <c r="BL42" s="3" t="s">
        <v>2863</v>
      </c>
      <c r="BM42" s="3" t="s">
        <v>2864</v>
      </c>
      <c r="BN42" s="3" t="s">
        <v>2865</v>
      </c>
      <c r="BO42" s="3" t="s">
        <v>2866</v>
      </c>
      <c r="BP42" s="3" t="s">
        <v>2867</v>
      </c>
      <c r="BQ42" s="3" t="s">
        <v>2868</v>
      </c>
      <c r="BT42" s="3" t="s">
        <v>2869</v>
      </c>
      <c r="BU42" s="3" t="s">
        <v>2870</v>
      </c>
      <c r="BV42" s="3" t="s">
        <v>2871</v>
      </c>
      <c r="BY42" s="3" t="s">
        <v>2872</v>
      </c>
      <c r="CA42" s="3" t="s">
        <v>2873</v>
      </c>
      <c r="CC42" s="3" t="s">
        <v>2874</v>
      </c>
      <c r="CD42" s="3" t="s">
        <v>2875</v>
      </c>
      <c r="CE42" s="3" t="s">
        <v>2876</v>
      </c>
      <c r="CF42" s="3" t="s">
        <v>2877</v>
      </c>
      <c r="CG42" s="3" t="s">
        <v>2878</v>
      </c>
      <c r="CI42" s="3">
        <v>41</v>
      </c>
      <c r="CP42" s="3" t="s">
        <v>2879</v>
      </c>
      <c r="CQ42" s="3" t="s">
        <v>2880</v>
      </c>
      <c r="CT42" s="3" t="s">
        <v>2881</v>
      </c>
      <c r="CU42" s="3" t="s">
        <v>2882</v>
      </c>
      <c r="CV42" s="3" t="s">
        <v>2883</v>
      </c>
      <c r="CW42" s="3" t="s">
        <v>2884</v>
      </c>
      <c r="CX42" s="3" t="s">
        <v>2885</v>
      </c>
      <c r="CY42" s="3" t="s">
        <v>2886</v>
      </c>
      <c r="DB42" s="3" t="s">
        <v>2887</v>
      </c>
      <c r="DC42" s="3" t="s">
        <v>2888</v>
      </c>
      <c r="DD42" s="3" t="s">
        <v>2889</v>
      </c>
      <c r="DG42" s="3" t="s">
        <v>2890</v>
      </c>
      <c r="DI42" s="3" t="s">
        <v>2891</v>
      </c>
      <c r="DK42" s="3" t="s">
        <v>2892</v>
      </c>
      <c r="DL42" s="3" t="s">
        <v>2893</v>
      </c>
      <c r="DM42" s="3" t="s">
        <v>2894</v>
      </c>
      <c r="DN42" s="3" t="s">
        <v>2895</v>
      </c>
      <c r="DO42" s="3" t="s">
        <v>2896</v>
      </c>
    </row>
    <row r="43" spans="2:119" ht="60" customHeight="1">
      <c r="B43" s="67"/>
      <c r="C43" s="151" t="s">
        <v>382</v>
      </c>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68"/>
      <c r="BA43" s="3">
        <v>42</v>
      </c>
      <c r="BH43" s="3" t="s">
        <v>2897</v>
      </c>
      <c r="BI43" s="3" t="s">
        <v>2898</v>
      </c>
      <c r="BL43" s="3" t="s">
        <v>2899</v>
      </c>
      <c r="BM43" s="3" t="s">
        <v>2900</v>
      </c>
      <c r="BN43" s="3" t="s">
        <v>2901</v>
      </c>
      <c r="BO43" s="3" t="s">
        <v>2902</v>
      </c>
      <c r="BP43" s="3" t="s">
        <v>2903</v>
      </c>
      <c r="BQ43" s="3" t="s">
        <v>2904</v>
      </c>
      <c r="BT43" s="3" t="s">
        <v>2905</v>
      </c>
      <c r="BU43" s="3" t="s">
        <v>2906</v>
      </c>
      <c r="BV43" s="3" t="s">
        <v>2907</v>
      </c>
      <c r="BY43" s="3" t="s">
        <v>2908</v>
      </c>
      <c r="CA43" s="3" t="s">
        <v>2909</v>
      </c>
      <c r="CC43" s="3" t="s">
        <v>2910</v>
      </c>
      <c r="CD43" s="3" t="s">
        <v>2911</v>
      </c>
      <c r="CE43" s="3" t="s">
        <v>2912</v>
      </c>
      <c r="CF43" s="3" t="s">
        <v>2913</v>
      </c>
      <c r="CG43" s="3" t="s">
        <v>2914</v>
      </c>
      <c r="CI43" s="3">
        <v>42</v>
      </c>
      <c r="CP43" s="3" t="s">
        <v>2915</v>
      </c>
      <c r="CQ43" s="3" t="s">
        <v>2916</v>
      </c>
      <c r="CT43" s="3" t="s">
        <v>2917</v>
      </c>
      <c r="CU43" s="3" t="s">
        <v>2918</v>
      </c>
      <c r="CV43" s="3" t="s">
        <v>2919</v>
      </c>
      <c r="CW43" s="3" t="s">
        <v>2920</v>
      </c>
      <c r="CX43" s="3" t="s">
        <v>2921</v>
      </c>
      <c r="CY43" s="3" t="s">
        <v>2922</v>
      </c>
      <c r="DB43" s="3" t="s">
        <v>2923</v>
      </c>
      <c r="DC43" s="3" t="s">
        <v>2924</v>
      </c>
      <c r="DD43" s="3" t="s">
        <v>2925</v>
      </c>
      <c r="DG43" s="3" t="s">
        <v>2926</v>
      </c>
      <c r="DI43" s="3" t="s">
        <v>2927</v>
      </c>
      <c r="DK43" s="3" t="s">
        <v>2928</v>
      </c>
      <c r="DL43" s="3" t="s">
        <v>2929</v>
      </c>
      <c r="DM43" s="3" t="s">
        <v>2930</v>
      </c>
      <c r="DN43" s="3" t="s">
        <v>2931</v>
      </c>
      <c r="DO43" s="3" t="s">
        <v>2932</v>
      </c>
    </row>
    <row r="44" spans="2:119" ht="6.75" customHeight="1">
      <c r="B44" s="67"/>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68"/>
      <c r="BA44" s="3">
        <v>43</v>
      </c>
      <c r="BH44" s="3" t="s">
        <v>2933</v>
      </c>
      <c r="BI44" s="3" t="s">
        <v>2934</v>
      </c>
      <c r="BL44" s="3" t="s">
        <v>2935</v>
      </c>
      <c r="BM44" s="3" t="s">
        <v>2936</v>
      </c>
      <c r="BN44" s="3" t="s">
        <v>2937</v>
      </c>
      <c r="BO44" s="3" t="s">
        <v>2938</v>
      </c>
      <c r="BP44" s="3" t="s">
        <v>2939</v>
      </c>
      <c r="BQ44" s="3" t="s">
        <v>2940</v>
      </c>
      <c r="BT44" s="3" t="s">
        <v>2941</v>
      </c>
      <c r="BU44" s="3" t="s">
        <v>2942</v>
      </c>
      <c r="BV44" s="3" t="s">
        <v>2943</v>
      </c>
      <c r="BY44" s="3" t="s">
        <v>2944</v>
      </c>
      <c r="CA44" s="3" t="s">
        <v>2945</v>
      </c>
      <c r="CC44" s="3" t="s">
        <v>2946</v>
      </c>
      <c r="CD44" s="3" t="s">
        <v>2947</v>
      </c>
      <c r="CE44" s="3" t="s">
        <v>2948</v>
      </c>
      <c r="CF44" s="3" t="s">
        <v>2949</v>
      </c>
      <c r="CG44" s="3" t="s">
        <v>2950</v>
      </c>
      <c r="CI44" s="3">
        <v>43</v>
      </c>
      <c r="CP44" s="3" t="s">
        <v>2951</v>
      </c>
      <c r="CQ44" s="3" t="s">
        <v>2952</v>
      </c>
      <c r="CT44" s="3" t="s">
        <v>2892</v>
      </c>
      <c r="CU44" s="3" t="s">
        <v>2953</v>
      </c>
      <c r="CV44" s="3" t="s">
        <v>2954</v>
      </c>
      <c r="CW44" s="3" t="s">
        <v>2955</v>
      </c>
      <c r="CX44" s="3" t="s">
        <v>2956</v>
      </c>
      <c r="CY44" s="3" t="s">
        <v>2957</v>
      </c>
      <c r="DB44" s="3" t="s">
        <v>2958</v>
      </c>
      <c r="DC44" s="3" t="s">
        <v>2959</v>
      </c>
      <c r="DD44" s="3" t="s">
        <v>2960</v>
      </c>
      <c r="DG44" s="3" t="s">
        <v>2961</v>
      </c>
      <c r="DI44" s="3" t="s">
        <v>2962</v>
      </c>
      <c r="DK44" s="3" t="s">
        <v>2963</v>
      </c>
      <c r="DL44" s="3" t="s">
        <v>2964</v>
      </c>
      <c r="DM44" s="3" t="s">
        <v>2965</v>
      </c>
      <c r="DN44" s="3" t="s">
        <v>2966</v>
      </c>
      <c r="DO44" s="3" t="s">
        <v>2967</v>
      </c>
    </row>
    <row r="45" spans="2:119" ht="24" customHeight="1">
      <c r="B45" s="67"/>
      <c r="C45" s="145" t="s">
        <v>383</v>
      </c>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68"/>
      <c r="BA45" s="3">
        <v>44</v>
      </c>
      <c r="BH45" s="3" t="s">
        <v>2968</v>
      </c>
      <c r="BI45" s="3" t="s">
        <v>2969</v>
      </c>
      <c r="BL45" s="3" t="s">
        <v>2970</v>
      </c>
      <c r="BM45" s="3" t="s">
        <v>2971</v>
      </c>
      <c r="BN45" s="3" t="s">
        <v>2972</v>
      </c>
      <c r="BO45" s="3" t="s">
        <v>2973</v>
      </c>
      <c r="BP45" s="3" t="s">
        <v>2974</v>
      </c>
      <c r="BQ45" s="3" t="s">
        <v>2975</v>
      </c>
      <c r="BT45" s="3" t="s">
        <v>2976</v>
      </c>
      <c r="BU45" s="3" t="s">
        <v>2977</v>
      </c>
      <c r="BV45" s="3" t="s">
        <v>2978</v>
      </c>
      <c r="BY45" s="3" t="s">
        <v>2979</v>
      </c>
      <c r="CA45" s="3" t="s">
        <v>2980</v>
      </c>
      <c r="CC45" s="3">
        <v>28099</v>
      </c>
      <c r="CD45" s="3" t="s">
        <v>2981</v>
      </c>
      <c r="CE45" s="3" t="s">
        <v>2982</v>
      </c>
      <c r="CF45" s="3" t="s">
        <v>2983</v>
      </c>
      <c r="CG45" s="3" t="s">
        <v>2984</v>
      </c>
      <c r="CI45" s="3">
        <v>44</v>
      </c>
      <c r="CP45" s="3" t="s">
        <v>2985</v>
      </c>
      <c r="CQ45" s="3" t="s">
        <v>1897</v>
      </c>
      <c r="CT45" s="3" t="s">
        <v>2928</v>
      </c>
      <c r="CU45" s="3" t="s">
        <v>2986</v>
      </c>
      <c r="CV45" s="3" t="s">
        <v>2987</v>
      </c>
      <c r="CW45" s="3" t="s">
        <v>2988</v>
      </c>
      <c r="CX45" s="3" t="s">
        <v>2989</v>
      </c>
      <c r="CY45" s="3" t="s">
        <v>1744</v>
      </c>
      <c r="DB45" s="3" t="s">
        <v>2990</v>
      </c>
      <c r="DC45" s="3" t="s">
        <v>2991</v>
      </c>
      <c r="DD45" s="3" t="s">
        <v>2992</v>
      </c>
      <c r="DG45" s="3" t="s">
        <v>2993</v>
      </c>
      <c r="DI45" s="3" t="s">
        <v>2994</v>
      </c>
      <c r="DK45" s="3" t="s">
        <v>200</v>
      </c>
      <c r="DL45" s="3" t="s">
        <v>2995</v>
      </c>
      <c r="DM45" s="3" t="s">
        <v>2996</v>
      </c>
      <c r="DN45" s="3" t="s">
        <v>2997</v>
      </c>
      <c r="DO45" s="3" t="s">
        <v>2379</v>
      </c>
    </row>
    <row r="46" spans="2:119" ht="6.75" customHeight="1">
      <c r="B46" s="67"/>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68"/>
      <c r="BA46" s="3">
        <v>45</v>
      </c>
      <c r="BH46" s="3" t="s">
        <v>2998</v>
      </c>
      <c r="BI46" s="3" t="s">
        <v>2999</v>
      </c>
      <c r="BL46" s="3" t="s">
        <v>3000</v>
      </c>
      <c r="BM46" s="3" t="s">
        <v>3001</v>
      </c>
      <c r="BN46" s="3" t="s">
        <v>3002</v>
      </c>
      <c r="BO46" s="3" t="s">
        <v>3003</v>
      </c>
      <c r="BP46" s="3" t="s">
        <v>3004</v>
      </c>
      <c r="BQ46" s="3" t="s">
        <v>3005</v>
      </c>
      <c r="BT46" s="3" t="s">
        <v>3006</v>
      </c>
      <c r="BU46" s="3" t="s">
        <v>3007</v>
      </c>
      <c r="BV46" s="3" t="s">
        <v>3008</v>
      </c>
      <c r="BY46" s="3" t="s">
        <v>3009</v>
      </c>
      <c r="CA46" s="3" t="s">
        <v>3010</v>
      </c>
      <c r="CD46" s="3" t="s">
        <v>3011</v>
      </c>
      <c r="CE46" s="3" t="s">
        <v>3012</v>
      </c>
      <c r="CF46" s="3" t="s">
        <v>3013</v>
      </c>
      <c r="CG46" s="3" t="s">
        <v>3014</v>
      </c>
      <c r="CI46" s="3">
        <v>45</v>
      </c>
      <c r="CP46" s="3" t="s">
        <v>3015</v>
      </c>
      <c r="CQ46" s="3" t="s">
        <v>3016</v>
      </c>
      <c r="CT46" s="3" t="s">
        <v>3017</v>
      </c>
      <c r="CU46" s="3" t="s">
        <v>3018</v>
      </c>
      <c r="CV46" s="3" t="s">
        <v>3019</v>
      </c>
      <c r="CW46" s="3" t="s">
        <v>3020</v>
      </c>
      <c r="CX46" s="3" t="s">
        <v>3021</v>
      </c>
      <c r="CY46" s="3" t="s">
        <v>3022</v>
      </c>
      <c r="DB46" s="3" t="s">
        <v>3023</v>
      </c>
      <c r="DC46" s="3" t="s">
        <v>3024</v>
      </c>
      <c r="DD46" s="3" t="s">
        <v>3025</v>
      </c>
      <c r="DG46" s="3" t="s">
        <v>3026</v>
      </c>
      <c r="DI46" s="3" t="s">
        <v>3027</v>
      </c>
      <c r="DL46" s="3" t="s">
        <v>1184</v>
      </c>
      <c r="DM46" s="3" t="s">
        <v>3028</v>
      </c>
      <c r="DN46" s="3" t="s">
        <v>3029</v>
      </c>
      <c r="DO46" s="3" t="s">
        <v>3030</v>
      </c>
    </row>
    <row r="47" spans="2:119" ht="84" customHeight="1">
      <c r="B47" s="67"/>
      <c r="C47" s="145" t="s">
        <v>384</v>
      </c>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68"/>
      <c r="BA47" s="3">
        <v>46</v>
      </c>
      <c r="BH47" s="3" t="s">
        <v>3031</v>
      </c>
      <c r="BI47" s="3" t="s">
        <v>3032</v>
      </c>
      <c r="BL47" s="3" t="s">
        <v>3033</v>
      </c>
      <c r="BM47" s="3" t="s">
        <v>3034</v>
      </c>
      <c r="BN47" s="3" t="s">
        <v>3035</v>
      </c>
      <c r="BO47" s="3" t="s">
        <v>3036</v>
      </c>
      <c r="BP47" s="3" t="s">
        <v>3037</v>
      </c>
      <c r="BQ47" s="3" t="s">
        <v>3038</v>
      </c>
      <c r="BT47" s="3" t="s">
        <v>3039</v>
      </c>
      <c r="BU47" s="3" t="s">
        <v>3040</v>
      </c>
      <c r="BV47" s="3" t="s">
        <v>3041</v>
      </c>
      <c r="BY47" s="3" t="s">
        <v>3042</v>
      </c>
      <c r="CA47" s="3" t="s">
        <v>3043</v>
      </c>
      <c r="CD47" s="3" t="s">
        <v>3044</v>
      </c>
      <c r="CE47" s="3" t="s">
        <v>3045</v>
      </c>
      <c r="CF47" s="3" t="s">
        <v>3046</v>
      </c>
      <c r="CG47" s="3" t="s">
        <v>3047</v>
      </c>
      <c r="CI47" s="3">
        <v>46</v>
      </c>
      <c r="CP47" s="3" t="s">
        <v>3048</v>
      </c>
      <c r="CQ47" s="3" t="s">
        <v>1966</v>
      </c>
      <c r="CT47" s="3" t="s">
        <v>3049</v>
      </c>
      <c r="CU47" s="3" t="s">
        <v>3050</v>
      </c>
      <c r="CV47" s="3" t="s">
        <v>3051</v>
      </c>
      <c r="CW47" s="3" t="s">
        <v>3052</v>
      </c>
      <c r="CX47" s="3" t="s">
        <v>3053</v>
      </c>
      <c r="CY47" s="3" t="s">
        <v>1793</v>
      </c>
      <c r="DB47" s="3" t="s">
        <v>3054</v>
      </c>
      <c r="DC47" s="3" t="s">
        <v>3055</v>
      </c>
      <c r="DD47" s="3" t="s">
        <v>3056</v>
      </c>
      <c r="DG47" s="3" t="s">
        <v>3057</v>
      </c>
      <c r="DI47" s="3" t="s">
        <v>3058</v>
      </c>
      <c r="DL47" s="3" t="s">
        <v>1367</v>
      </c>
      <c r="DM47" s="3" t="s">
        <v>3059</v>
      </c>
      <c r="DN47" s="3" t="s">
        <v>3060</v>
      </c>
      <c r="DO47" s="3" t="s">
        <v>3061</v>
      </c>
    </row>
    <row r="48" spans="2:119" ht="6.75" customHeight="1">
      <c r="B48" s="67"/>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68"/>
      <c r="BA48" s="3">
        <v>47</v>
      </c>
      <c r="BH48" s="3" t="s">
        <v>3062</v>
      </c>
      <c r="BI48" s="3" t="s">
        <v>3063</v>
      </c>
      <c r="BL48" s="3">
        <v>11099</v>
      </c>
      <c r="BM48" s="3" t="s">
        <v>3064</v>
      </c>
      <c r="BN48" s="3" t="s">
        <v>3065</v>
      </c>
      <c r="BO48" s="3" t="s">
        <v>3066</v>
      </c>
      <c r="BP48" s="3" t="s">
        <v>3067</v>
      </c>
      <c r="BQ48" s="3" t="s">
        <v>3068</v>
      </c>
      <c r="BT48" s="3" t="s">
        <v>3069</v>
      </c>
      <c r="BU48" s="3" t="s">
        <v>3070</v>
      </c>
      <c r="BV48" s="3" t="s">
        <v>3071</v>
      </c>
      <c r="BY48" s="3" t="s">
        <v>3072</v>
      </c>
      <c r="CA48" s="3" t="s">
        <v>3073</v>
      </c>
      <c r="CD48" s="3" t="s">
        <v>3074</v>
      </c>
      <c r="CE48" s="3" t="s">
        <v>3075</v>
      </c>
      <c r="CF48" s="3" t="s">
        <v>3076</v>
      </c>
      <c r="CG48" s="3" t="s">
        <v>3077</v>
      </c>
      <c r="CI48" s="3">
        <v>47</v>
      </c>
      <c r="CP48" s="3" t="s">
        <v>3078</v>
      </c>
      <c r="CQ48" s="3" t="s">
        <v>3079</v>
      </c>
      <c r="CT48" s="3" t="s">
        <v>200</v>
      </c>
      <c r="CU48" s="3" t="s">
        <v>3080</v>
      </c>
      <c r="CV48" s="3" t="s">
        <v>3081</v>
      </c>
      <c r="CW48" s="3" t="s">
        <v>3082</v>
      </c>
      <c r="CX48" s="3" t="s">
        <v>3083</v>
      </c>
      <c r="CY48" s="3" t="s">
        <v>3084</v>
      </c>
      <c r="DB48" s="3" t="s">
        <v>1528</v>
      </c>
      <c r="DC48" s="3" t="s">
        <v>3085</v>
      </c>
      <c r="DD48" s="3" t="s">
        <v>2367</v>
      </c>
      <c r="DG48" s="3" t="s">
        <v>3086</v>
      </c>
      <c r="DI48" s="3" t="s">
        <v>3087</v>
      </c>
      <c r="DL48" s="3" t="s">
        <v>1363</v>
      </c>
      <c r="DM48" s="3" t="s">
        <v>3088</v>
      </c>
      <c r="DN48" s="3" t="s">
        <v>3089</v>
      </c>
      <c r="DO48" s="3" t="s">
        <v>3090</v>
      </c>
    </row>
    <row r="49" spans="2:119" ht="72" customHeight="1">
      <c r="B49" s="67"/>
      <c r="C49" s="145" t="s">
        <v>385</v>
      </c>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68"/>
      <c r="BA49" s="3">
        <v>48</v>
      </c>
      <c r="BH49" s="3" t="s">
        <v>3091</v>
      </c>
      <c r="BI49" s="3" t="s">
        <v>3092</v>
      </c>
      <c r="BM49" s="3" t="s">
        <v>3093</v>
      </c>
      <c r="BN49" s="3" t="s">
        <v>3094</v>
      </c>
      <c r="BO49" s="3" t="s">
        <v>3095</v>
      </c>
      <c r="BP49" s="3" t="s">
        <v>3096</v>
      </c>
      <c r="BQ49" s="3" t="s">
        <v>3097</v>
      </c>
      <c r="BT49" s="3" t="s">
        <v>3098</v>
      </c>
      <c r="BU49" s="3" t="s">
        <v>3099</v>
      </c>
      <c r="BV49" s="3" t="s">
        <v>3100</v>
      </c>
      <c r="BY49" s="3" t="s">
        <v>3101</v>
      </c>
      <c r="CA49" s="3" t="s">
        <v>3102</v>
      </c>
      <c r="CD49" s="3" t="s">
        <v>3103</v>
      </c>
      <c r="CE49" s="3" t="s">
        <v>3104</v>
      </c>
      <c r="CF49" s="3" t="s">
        <v>3105</v>
      </c>
      <c r="CG49" s="3" t="s">
        <v>3106</v>
      </c>
      <c r="CI49" s="3">
        <v>48</v>
      </c>
      <c r="CP49" s="3" t="s">
        <v>1793</v>
      </c>
      <c r="CQ49" s="3" t="s">
        <v>3107</v>
      </c>
      <c r="CU49" s="3" t="s">
        <v>3108</v>
      </c>
      <c r="CV49" s="3" t="s">
        <v>3109</v>
      </c>
      <c r="CW49" s="3" t="s">
        <v>1218</v>
      </c>
      <c r="CX49" s="3" t="s">
        <v>3110</v>
      </c>
      <c r="CY49" s="3" t="s">
        <v>2002</v>
      </c>
      <c r="DB49" s="3" t="s">
        <v>2497</v>
      </c>
      <c r="DC49" s="3" t="s">
        <v>3111</v>
      </c>
      <c r="DD49" s="3" t="s">
        <v>3112</v>
      </c>
      <c r="DG49" s="3" t="s">
        <v>3113</v>
      </c>
      <c r="DI49" s="3" t="s">
        <v>3114</v>
      </c>
      <c r="DL49" s="3" t="s">
        <v>3115</v>
      </c>
      <c r="DM49" s="3" t="s">
        <v>3116</v>
      </c>
      <c r="DN49" s="3" t="s">
        <v>3117</v>
      </c>
      <c r="DO49" s="3" t="s">
        <v>3118</v>
      </c>
    </row>
    <row r="50" spans="2:119" ht="6.75" customHeight="1">
      <c r="B50" s="67"/>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68"/>
      <c r="BA50" s="3">
        <v>49</v>
      </c>
      <c r="BH50" s="3" t="s">
        <v>3119</v>
      </c>
      <c r="BI50" s="3" t="s">
        <v>3120</v>
      </c>
      <c r="BM50" s="3" t="s">
        <v>3121</v>
      </c>
      <c r="BN50" s="3" t="s">
        <v>3122</v>
      </c>
      <c r="BO50" s="3" t="s">
        <v>3123</v>
      </c>
      <c r="BP50" s="3" t="s">
        <v>3124</v>
      </c>
      <c r="BQ50" s="3" t="s">
        <v>3125</v>
      </c>
      <c r="BT50" s="3" t="s">
        <v>3126</v>
      </c>
      <c r="BU50" s="3" t="s">
        <v>3127</v>
      </c>
      <c r="BV50" s="3" t="s">
        <v>3128</v>
      </c>
      <c r="BY50" s="3" t="s">
        <v>3129</v>
      </c>
      <c r="CA50" s="3" t="s">
        <v>3130</v>
      </c>
      <c r="CD50" s="3" t="s">
        <v>3131</v>
      </c>
      <c r="CE50" s="3" t="s">
        <v>3132</v>
      </c>
      <c r="CF50" s="3" t="s">
        <v>3133</v>
      </c>
      <c r="CG50" s="3" t="s">
        <v>3134</v>
      </c>
      <c r="CI50" s="3">
        <v>49</v>
      </c>
      <c r="CP50" s="3" t="s">
        <v>3135</v>
      </c>
      <c r="CQ50" s="3" t="s">
        <v>3136</v>
      </c>
      <c r="CU50" s="3" t="s">
        <v>3137</v>
      </c>
      <c r="CV50" s="3" t="s">
        <v>3138</v>
      </c>
      <c r="CW50" s="3" t="s">
        <v>3139</v>
      </c>
      <c r="CX50" s="3" t="s">
        <v>3140</v>
      </c>
      <c r="CY50" s="3" t="s">
        <v>3141</v>
      </c>
      <c r="DB50" s="3" t="s">
        <v>3142</v>
      </c>
      <c r="DC50" s="3" t="s">
        <v>3143</v>
      </c>
      <c r="DD50" s="3" t="s">
        <v>3144</v>
      </c>
      <c r="DG50" s="3" t="s">
        <v>3145</v>
      </c>
      <c r="DI50" s="3" t="s">
        <v>3146</v>
      </c>
      <c r="DL50" s="3" t="s">
        <v>3147</v>
      </c>
      <c r="DM50" s="3" t="s">
        <v>3148</v>
      </c>
      <c r="DN50" s="3" t="s">
        <v>3149</v>
      </c>
      <c r="DO50" s="3" t="s">
        <v>3150</v>
      </c>
    </row>
    <row r="51" spans="2:119" ht="48" customHeight="1">
      <c r="B51" s="67"/>
      <c r="C51" s="145" t="s">
        <v>373</v>
      </c>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68"/>
      <c r="BA51" s="3">
        <v>50</v>
      </c>
      <c r="BH51" s="3" t="s">
        <v>3151</v>
      </c>
      <c r="BI51" s="3" t="s">
        <v>3152</v>
      </c>
      <c r="BM51" s="3" t="s">
        <v>3153</v>
      </c>
      <c r="BN51" s="3" t="s">
        <v>3154</v>
      </c>
      <c r="BO51" s="3" t="s">
        <v>3155</v>
      </c>
      <c r="BP51" s="3" t="s">
        <v>3156</v>
      </c>
      <c r="BQ51" s="3" t="s">
        <v>3157</v>
      </c>
      <c r="BT51" s="3" t="s">
        <v>3158</v>
      </c>
      <c r="BU51" s="3" t="s">
        <v>3159</v>
      </c>
      <c r="BV51" s="3" t="s">
        <v>3160</v>
      </c>
      <c r="BY51" s="3" t="s">
        <v>3161</v>
      </c>
      <c r="CA51" s="3" t="s">
        <v>3162</v>
      </c>
      <c r="CD51" s="3" t="s">
        <v>3163</v>
      </c>
      <c r="CE51" s="3" t="s">
        <v>3164</v>
      </c>
      <c r="CF51" s="3" t="s">
        <v>3165</v>
      </c>
      <c r="CG51" s="3" t="s">
        <v>3166</v>
      </c>
      <c r="CI51" s="3">
        <v>50</v>
      </c>
      <c r="CP51" s="3" t="s">
        <v>3167</v>
      </c>
      <c r="CQ51" s="3" t="s">
        <v>3168</v>
      </c>
      <c r="CU51" s="3" t="s">
        <v>3169</v>
      </c>
      <c r="CV51" s="3" t="s">
        <v>3170</v>
      </c>
      <c r="CW51" s="3" t="s">
        <v>3171</v>
      </c>
      <c r="CX51" s="3" t="s">
        <v>3172</v>
      </c>
      <c r="CY51" s="3" t="s">
        <v>3173</v>
      </c>
      <c r="DB51" s="3" t="s">
        <v>3174</v>
      </c>
      <c r="DC51" s="3" t="s">
        <v>3175</v>
      </c>
      <c r="DD51" s="3" t="s">
        <v>3176</v>
      </c>
      <c r="DG51" s="3" t="s">
        <v>3177</v>
      </c>
      <c r="DI51" s="3" t="s">
        <v>2169</v>
      </c>
      <c r="DL51" s="3" t="s">
        <v>3178</v>
      </c>
      <c r="DM51" s="3" t="s">
        <v>3179</v>
      </c>
      <c r="DN51" s="3" t="s">
        <v>3180</v>
      </c>
      <c r="DO51" s="3" t="s">
        <v>3181</v>
      </c>
    </row>
    <row r="52" spans="2:119" ht="6.75" customHeight="1">
      <c r="B52" s="67"/>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68"/>
      <c r="BA52" s="3">
        <v>51</v>
      </c>
      <c r="BH52" s="3" t="s">
        <v>3182</v>
      </c>
      <c r="BI52" s="3" t="s">
        <v>3183</v>
      </c>
      <c r="BM52" s="3" t="s">
        <v>3184</v>
      </c>
      <c r="BN52" s="3" t="s">
        <v>3185</v>
      </c>
      <c r="BO52" s="3" t="s">
        <v>3186</v>
      </c>
      <c r="BP52" s="3" t="s">
        <v>3187</v>
      </c>
      <c r="BQ52" s="3" t="s">
        <v>3188</v>
      </c>
      <c r="BT52" s="3" t="s">
        <v>3189</v>
      </c>
      <c r="BU52" s="3" t="s">
        <v>3190</v>
      </c>
      <c r="BV52" s="3" t="s">
        <v>3191</v>
      </c>
      <c r="BY52" s="3" t="s">
        <v>3192</v>
      </c>
      <c r="CA52" s="3" t="s">
        <v>3193</v>
      </c>
      <c r="CD52" s="3" t="s">
        <v>3194</v>
      </c>
      <c r="CE52" s="3" t="s">
        <v>3195</v>
      </c>
      <c r="CF52" s="3" t="s">
        <v>3196</v>
      </c>
      <c r="CG52" s="3" t="s">
        <v>3197</v>
      </c>
      <c r="CI52" s="3">
        <v>51</v>
      </c>
      <c r="CP52" s="3" t="s">
        <v>3198</v>
      </c>
      <c r="CQ52" s="3" t="s">
        <v>1899</v>
      </c>
      <c r="CU52" s="3" t="s">
        <v>3199</v>
      </c>
      <c r="CV52" s="3" t="s">
        <v>3200</v>
      </c>
      <c r="CW52" s="3" t="s">
        <v>3201</v>
      </c>
      <c r="CX52" s="3" t="s">
        <v>3202</v>
      </c>
      <c r="CY52" s="3" t="s">
        <v>3203</v>
      </c>
      <c r="DB52" s="3" t="s">
        <v>3204</v>
      </c>
      <c r="DC52" s="3" t="s">
        <v>3205</v>
      </c>
      <c r="DD52" s="3" t="s">
        <v>3206</v>
      </c>
      <c r="DG52" s="3" t="s">
        <v>2779</v>
      </c>
      <c r="DI52" s="3" t="s">
        <v>1760</v>
      </c>
      <c r="DL52" s="3" t="s">
        <v>3207</v>
      </c>
      <c r="DM52" s="3" t="s">
        <v>3208</v>
      </c>
      <c r="DN52" s="3" t="s">
        <v>3209</v>
      </c>
      <c r="DO52" s="3" t="s">
        <v>3210</v>
      </c>
    </row>
    <row r="53" spans="2:119" ht="36" customHeight="1">
      <c r="B53" s="67"/>
      <c r="C53" s="145" t="s">
        <v>374</v>
      </c>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68"/>
      <c r="BA53" s="3">
        <v>52</v>
      </c>
      <c r="BH53" s="3" t="s">
        <v>3211</v>
      </c>
      <c r="BI53" s="3" t="s">
        <v>3212</v>
      </c>
      <c r="BM53" s="3" t="s">
        <v>3213</v>
      </c>
      <c r="BN53" s="3" t="s">
        <v>3214</v>
      </c>
      <c r="BO53" s="3" t="s">
        <v>3215</v>
      </c>
      <c r="BP53" s="3" t="s">
        <v>3216</v>
      </c>
      <c r="BQ53" s="3" t="s">
        <v>3217</v>
      </c>
      <c r="BT53" s="3">
        <v>19099</v>
      </c>
      <c r="BU53" s="3" t="s">
        <v>3218</v>
      </c>
      <c r="BV53" s="3" t="s">
        <v>3219</v>
      </c>
      <c r="BY53" s="3" t="s">
        <v>3220</v>
      </c>
      <c r="CA53" s="3" t="s">
        <v>3221</v>
      </c>
      <c r="CD53" s="3" t="s">
        <v>3222</v>
      </c>
      <c r="CE53" s="3" t="s">
        <v>3223</v>
      </c>
      <c r="CF53" s="3" t="s">
        <v>3224</v>
      </c>
      <c r="CG53" s="3" t="s">
        <v>3225</v>
      </c>
      <c r="CI53" s="3">
        <v>52</v>
      </c>
      <c r="CP53" s="3" t="s">
        <v>3226</v>
      </c>
      <c r="CQ53" s="3" t="s">
        <v>3227</v>
      </c>
      <c r="CU53" s="3" t="s">
        <v>3228</v>
      </c>
      <c r="CV53" s="3" t="s">
        <v>3229</v>
      </c>
      <c r="CW53" s="3" t="s">
        <v>3230</v>
      </c>
      <c r="CX53" s="3" t="s">
        <v>3231</v>
      </c>
      <c r="CY53" s="3" t="s">
        <v>1363</v>
      </c>
      <c r="DB53" s="3" t="s">
        <v>200</v>
      </c>
      <c r="DC53" s="3" t="s">
        <v>3232</v>
      </c>
      <c r="DD53" s="3" t="s">
        <v>3233</v>
      </c>
      <c r="DG53" s="3" t="s">
        <v>3234</v>
      </c>
      <c r="DI53" s="3" t="s">
        <v>3235</v>
      </c>
      <c r="DL53" s="3" t="s">
        <v>3236</v>
      </c>
      <c r="DM53" s="3" t="s">
        <v>3237</v>
      </c>
      <c r="DN53" s="3" t="s">
        <v>3238</v>
      </c>
      <c r="DO53" s="3" t="s">
        <v>3239</v>
      </c>
    </row>
    <row r="54" spans="2:119" ht="6.75" customHeight="1">
      <c r="B54" s="67"/>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68"/>
      <c r="BA54" s="3">
        <v>53</v>
      </c>
      <c r="BH54" s="3" t="s">
        <v>3240</v>
      </c>
      <c r="BI54" s="3" t="s">
        <v>3241</v>
      </c>
      <c r="BM54" s="3" t="s">
        <v>3242</v>
      </c>
      <c r="BN54" s="3" t="s">
        <v>3243</v>
      </c>
      <c r="BO54" s="3" t="s">
        <v>3244</v>
      </c>
      <c r="BP54" s="3" t="s">
        <v>3245</v>
      </c>
      <c r="BQ54" s="3" t="s">
        <v>3246</v>
      </c>
      <c r="BU54" s="3" t="s">
        <v>3247</v>
      </c>
      <c r="BV54" s="3" t="s">
        <v>3248</v>
      </c>
      <c r="BY54" s="3" t="s">
        <v>3249</v>
      </c>
      <c r="CA54" s="3" t="s">
        <v>3250</v>
      </c>
      <c r="CD54" s="3" t="s">
        <v>3251</v>
      </c>
      <c r="CE54" s="3" t="s">
        <v>3252</v>
      </c>
      <c r="CF54" s="3" t="s">
        <v>3253</v>
      </c>
      <c r="CG54" s="3" t="s">
        <v>3254</v>
      </c>
      <c r="CI54" s="3">
        <v>53</v>
      </c>
      <c r="CP54" s="3" t="s">
        <v>3255</v>
      </c>
      <c r="CQ54" s="3" t="s">
        <v>3256</v>
      </c>
      <c r="CU54" s="3" t="s">
        <v>3257</v>
      </c>
      <c r="CV54" s="3" t="s">
        <v>3258</v>
      </c>
      <c r="CW54" s="3" t="s">
        <v>3259</v>
      </c>
      <c r="CX54" s="3" t="s">
        <v>2339</v>
      </c>
      <c r="CY54" s="3" t="s">
        <v>3260</v>
      </c>
      <c r="DC54" s="3" t="s">
        <v>3261</v>
      </c>
      <c r="DD54" s="3" t="s">
        <v>3262</v>
      </c>
      <c r="DG54" s="3" t="s">
        <v>3263</v>
      </c>
      <c r="DI54" s="3" t="s">
        <v>3264</v>
      </c>
      <c r="DL54" s="3" t="s">
        <v>3265</v>
      </c>
      <c r="DM54" s="3" t="s">
        <v>3266</v>
      </c>
      <c r="DN54" s="3" t="s">
        <v>3267</v>
      </c>
      <c r="DO54" s="3" t="s">
        <v>3268</v>
      </c>
    </row>
    <row r="55" spans="2:119" ht="72" customHeight="1">
      <c r="B55" s="67"/>
      <c r="C55" s="145" t="s">
        <v>388</v>
      </c>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68"/>
      <c r="BA55" s="3">
        <v>54</v>
      </c>
      <c r="BH55" s="3" t="s">
        <v>3269</v>
      </c>
      <c r="BI55" s="3" t="s">
        <v>3270</v>
      </c>
      <c r="BM55" s="3" t="s">
        <v>3271</v>
      </c>
      <c r="BN55" s="3" t="s">
        <v>3272</v>
      </c>
      <c r="BO55" s="3" t="s">
        <v>3273</v>
      </c>
      <c r="BP55" s="3" t="s">
        <v>3274</v>
      </c>
      <c r="BQ55" s="3" t="s">
        <v>3275</v>
      </c>
      <c r="BU55" s="3" t="s">
        <v>3276</v>
      </c>
      <c r="BV55" s="3" t="s">
        <v>3277</v>
      </c>
      <c r="BY55" s="3" t="s">
        <v>3278</v>
      </c>
      <c r="CA55" s="3" t="s">
        <v>3279</v>
      </c>
      <c r="CD55" s="3" t="s">
        <v>3280</v>
      </c>
      <c r="CE55" s="3" t="s">
        <v>3281</v>
      </c>
      <c r="CF55" s="3" t="s">
        <v>3282</v>
      </c>
      <c r="CG55" s="3" t="s">
        <v>3283</v>
      </c>
      <c r="CI55" s="3">
        <v>54</v>
      </c>
      <c r="CP55" s="3" t="s">
        <v>2742</v>
      </c>
      <c r="CQ55" s="3" t="s">
        <v>3284</v>
      </c>
      <c r="CU55" s="3" t="s">
        <v>3285</v>
      </c>
      <c r="CV55" s="3" t="s">
        <v>3286</v>
      </c>
      <c r="CW55" s="3" t="s">
        <v>3287</v>
      </c>
      <c r="CX55" s="3" t="s">
        <v>2656</v>
      </c>
      <c r="CY55" s="3" t="s">
        <v>1966</v>
      </c>
      <c r="DC55" s="3" t="s">
        <v>3288</v>
      </c>
      <c r="DD55" s="3" t="s">
        <v>3289</v>
      </c>
      <c r="DG55" s="3" t="s">
        <v>3290</v>
      </c>
      <c r="DI55" s="3" t="s">
        <v>3291</v>
      </c>
      <c r="DL55" s="3" t="s">
        <v>3292</v>
      </c>
      <c r="DM55" s="3" t="s">
        <v>3293</v>
      </c>
      <c r="DN55" s="3" t="s">
        <v>3294</v>
      </c>
      <c r="DO55" s="3" t="s">
        <v>2779</v>
      </c>
    </row>
    <row r="56" spans="2:119" ht="6.75" customHeight="1">
      <c r="B56" s="67"/>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68"/>
      <c r="BA56" s="3">
        <v>55</v>
      </c>
      <c r="BH56" s="3" t="s">
        <v>3295</v>
      </c>
      <c r="BI56" s="3" t="s">
        <v>3296</v>
      </c>
      <c r="BM56" s="3" t="s">
        <v>3297</v>
      </c>
      <c r="BN56" s="3" t="s">
        <v>3298</v>
      </c>
      <c r="BO56" s="3" t="s">
        <v>3299</v>
      </c>
      <c r="BP56" s="3" t="s">
        <v>3300</v>
      </c>
      <c r="BQ56" s="3" t="s">
        <v>3301</v>
      </c>
      <c r="BU56" s="3" t="s">
        <v>3302</v>
      </c>
      <c r="BV56" s="3" t="s">
        <v>3303</v>
      </c>
      <c r="BY56" s="3" t="s">
        <v>3304</v>
      </c>
      <c r="CA56" s="3" t="s">
        <v>3305</v>
      </c>
      <c r="CD56" s="3" t="s">
        <v>3306</v>
      </c>
      <c r="CE56" s="3" t="s">
        <v>3307</v>
      </c>
      <c r="CF56" s="3" t="s">
        <v>3308</v>
      </c>
      <c r="CG56" s="3" t="s">
        <v>3309</v>
      </c>
      <c r="CI56" s="3">
        <v>55</v>
      </c>
      <c r="CP56" s="3" t="s">
        <v>3310</v>
      </c>
      <c r="CQ56" s="3" t="s">
        <v>3311</v>
      </c>
      <c r="CU56" s="3" t="s">
        <v>3312</v>
      </c>
      <c r="CV56" s="3" t="s">
        <v>3313</v>
      </c>
      <c r="CW56" s="3" t="s">
        <v>2704</v>
      </c>
      <c r="CX56" s="3" t="s">
        <v>3314</v>
      </c>
      <c r="CY56" s="3" t="s">
        <v>3315</v>
      </c>
      <c r="DC56" s="3" t="s">
        <v>3316</v>
      </c>
      <c r="DD56" s="3" t="s">
        <v>3317</v>
      </c>
      <c r="DG56" s="3" t="s">
        <v>2768</v>
      </c>
      <c r="DI56" s="3" t="s">
        <v>3318</v>
      </c>
      <c r="DL56" s="3" t="s">
        <v>3319</v>
      </c>
      <c r="DM56" s="3" t="s">
        <v>3320</v>
      </c>
      <c r="DN56" s="3" t="s">
        <v>3321</v>
      </c>
      <c r="DO56" s="3" t="s">
        <v>3322</v>
      </c>
    </row>
    <row r="57" spans="2:119" ht="60" customHeight="1">
      <c r="B57" s="67"/>
      <c r="C57" s="145" t="s">
        <v>386</v>
      </c>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68"/>
      <c r="BA57" s="3">
        <v>56</v>
      </c>
      <c r="BH57" s="3" t="s">
        <v>3323</v>
      </c>
      <c r="BI57" s="3" t="s">
        <v>3324</v>
      </c>
      <c r="BM57" s="3" t="s">
        <v>3325</v>
      </c>
      <c r="BN57" s="3" t="s">
        <v>3326</v>
      </c>
      <c r="BO57" s="3" t="s">
        <v>3327</v>
      </c>
      <c r="BP57" s="3" t="s">
        <v>3328</v>
      </c>
      <c r="BQ57" s="3" t="s">
        <v>3329</v>
      </c>
      <c r="BU57" s="3" t="s">
        <v>3330</v>
      </c>
      <c r="BV57" s="3" t="s">
        <v>3331</v>
      </c>
      <c r="BY57" s="3" t="s">
        <v>3332</v>
      </c>
      <c r="CA57" s="3" t="s">
        <v>3333</v>
      </c>
      <c r="CD57" s="3" t="s">
        <v>3334</v>
      </c>
      <c r="CE57" s="3" t="s">
        <v>3335</v>
      </c>
      <c r="CF57" s="3" t="s">
        <v>3336</v>
      </c>
      <c r="CG57" s="3" t="s">
        <v>3337</v>
      </c>
      <c r="CI57" s="3">
        <v>56</v>
      </c>
      <c r="CP57" s="3" t="s">
        <v>3338</v>
      </c>
      <c r="CQ57" s="3" t="s">
        <v>1760</v>
      </c>
      <c r="CU57" s="3" t="s">
        <v>3339</v>
      </c>
      <c r="CV57" s="3" t="s">
        <v>3340</v>
      </c>
      <c r="CW57" s="3" t="s">
        <v>1754</v>
      </c>
      <c r="CX57" s="3" t="s">
        <v>1966</v>
      </c>
      <c r="CY57" s="3" t="s">
        <v>3341</v>
      </c>
      <c r="DC57" s="3" t="s">
        <v>3342</v>
      </c>
      <c r="DD57" s="3" t="s">
        <v>3343</v>
      </c>
      <c r="DG57" s="3" t="s">
        <v>3344</v>
      </c>
      <c r="DI57" s="3" t="s">
        <v>3345</v>
      </c>
      <c r="DL57" s="3" t="s">
        <v>3346</v>
      </c>
      <c r="DM57" s="3" t="s">
        <v>3347</v>
      </c>
      <c r="DN57" s="3" t="s">
        <v>3348</v>
      </c>
      <c r="DO57" s="3" t="s">
        <v>2588</v>
      </c>
    </row>
    <row r="58" spans="2:119" ht="6.75" customHeight="1">
      <c r="B58" s="67"/>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68"/>
      <c r="BA58" s="3">
        <v>57</v>
      </c>
      <c r="BH58" s="3" t="s">
        <v>3349</v>
      </c>
      <c r="BI58" s="3" t="s">
        <v>3350</v>
      </c>
      <c r="BM58" s="3" t="s">
        <v>3351</v>
      </c>
      <c r="BN58" s="3" t="s">
        <v>3352</v>
      </c>
      <c r="BO58" s="3" t="s">
        <v>3353</v>
      </c>
      <c r="BP58" s="3" t="s">
        <v>3354</v>
      </c>
      <c r="BQ58" s="3" t="s">
        <v>3355</v>
      </c>
      <c r="BU58" s="3" t="s">
        <v>3356</v>
      </c>
      <c r="BV58" s="3" t="s">
        <v>3357</v>
      </c>
      <c r="BY58" s="3" t="s">
        <v>3358</v>
      </c>
      <c r="CA58" s="3" t="s">
        <v>3359</v>
      </c>
      <c r="CD58" s="3" t="s">
        <v>3360</v>
      </c>
      <c r="CE58" s="3" t="s">
        <v>3361</v>
      </c>
      <c r="CF58" s="3" t="s">
        <v>3362</v>
      </c>
      <c r="CG58" s="3" t="s">
        <v>3363</v>
      </c>
      <c r="CI58" s="3">
        <v>57</v>
      </c>
      <c r="CP58" s="3" t="s">
        <v>3364</v>
      </c>
      <c r="CQ58" s="3" t="s">
        <v>3365</v>
      </c>
      <c r="CU58" s="3" t="s">
        <v>3366</v>
      </c>
      <c r="CV58" s="3" t="s">
        <v>3367</v>
      </c>
      <c r="CW58" s="3" t="s">
        <v>3368</v>
      </c>
      <c r="CX58" s="3" t="s">
        <v>3369</v>
      </c>
      <c r="CY58" s="3" t="s">
        <v>3370</v>
      </c>
      <c r="DC58" s="3" t="s">
        <v>3371</v>
      </c>
      <c r="DD58" s="3" t="s">
        <v>3372</v>
      </c>
      <c r="DG58" s="3" t="s">
        <v>3373</v>
      </c>
      <c r="DI58" s="3" t="s">
        <v>3374</v>
      </c>
      <c r="DL58" s="3" t="s">
        <v>3375</v>
      </c>
      <c r="DM58" s="3" t="s">
        <v>3376</v>
      </c>
      <c r="DN58" s="3" t="s">
        <v>3377</v>
      </c>
      <c r="DO58" s="3" t="s">
        <v>3378</v>
      </c>
    </row>
    <row r="59" spans="2:119" ht="15" customHeight="1">
      <c r="B59" s="67"/>
      <c r="C59" s="145" t="s">
        <v>24</v>
      </c>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68"/>
      <c r="BA59" s="3">
        <v>58</v>
      </c>
      <c r="BH59" s="3" t="s">
        <v>3379</v>
      </c>
      <c r="BI59" s="3" t="s">
        <v>3380</v>
      </c>
      <c r="BM59" s="3" t="s">
        <v>3381</v>
      </c>
      <c r="BN59" s="3" t="s">
        <v>3382</v>
      </c>
      <c r="BO59" s="3" t="s">
        <v>3383</v>
      </c>
      <c r="BP59" s="3" t="s">
        <v>3384</v>
      </c>
      <c r="BQ59" s="3" t="s">
        <v>3385</v>
      </c>
      <c r="BU59" s="3" t="s">
        <v>3386</v>
      </c>
      <c r="BV59" s="3" t="s">
        <v>3387</v>
      </c>
      <c r="BY59" s="3" t="s">
        <v>3388</v>
      </c>
      <c r="CA59" s="3" t="s">
        <v>3389</v>
      </c>
      <c r="CD59" s="3" t="s">
        <v>3390</v>
      </c>
      <c r="CE59" s="3" t="s">
        <v>3391</v>
      </c>
      <c r="CF59" s="3" t="s">
        <v>3392</v>
      </c>
      <c r="CG59" s="3" t="s">
        <v>3393</v>
      </c>
      <c r="CI59" s="3">
        <v>58</v>
      </c>
      <c r="CP59" s="3" t="s">
        <v>3394</v>
      </c>
      <c r="CQ59" s="3" t="s">
        <v>3395</v>
      </c>
      <c r="CU59" s="3" t="s">
        <v>3396</v>
      </c>
      <c r="CV59" s="3" t="s">
        <v>3397</v>
      </c>
      <c r="CW59" s="3" t="s">
        <v>3398</v>
      </c>
      <c r="CX59" s="3" t="s">
        <v>3399</v>
      </c>
      <c r="CY59" s="3" t="s">
        <v>3400</v>
      </c>
      <c r="DC59" s="3" t="s">
        <v>3401</v>
      </c>
      <c r="DD59" s="3" t="s">
        <v>3402</v>
      </c>
      <c r="DG59" s="3" t="s">
        <v>3403</v>
      </c>
      <c r="DI59" s="3" t="s">
        <v>3404</v>
      </c>
      <c r="DL59" s="3" t="s">
        <v>3405</v>
      </c>
      <c r="DM59" s="3" t="s">
        <v>3406</v>
      </c>
      <c r="DN59" s="3" t="s">
        <v>3407</v>
      </c>
      <c r="DO59" s="3" t="s">
        <v>3408</v>
      </c>
    </row>
    <row r="60" spans="2:119" ht="6.75" customHeight="1">
      <c r="B60" s="67"/>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68"/>
      <c r="BA60" s="3">
        <v>59</v>
      </c>
      <c r="BH60" s="3" t="s">
        <v>3409</v>
      </c>
      <c r="BI60" s="3" t="s">
        <v>3410</v>
      </c>
      <c r="BM60" s="3" t="s">
        <v>3411</v>
      </c>
      <c r="BN60" s="3" t="s">
        <v>3412</v>
      </c>
      <c r="BO60" s="3" t="s">
        <v>3413</v>
      </c>
      <c r="BP60" s="3" t="s">
        <v>3414</v>
      </c>
      <c r="BQ60" s="3" t="s">
        <v>3415</v>
      </c>
      <c r="BU60" s="3" t="s">
        <v>3416</v>
      </c>
      <c r="BV60" s="3" t="s">
        <v>3417</v>
      </c>
      <c r="BY60" s="3">
        <v>24099</v>
      </c>
      <c r="CA60" s="3" t="s">
        <v>3418</v>
      </c>
      <c r="CD60" s="3" t="s">
        <v>3419</v>
      </c>
      <c r="CE60" s="3" t="s">
        <v>3420</v>
      </c>
      <c r="CF60" s="3" t="s">
        <v>3421</v>
      </c>
      <c r="CG60" s="3">
        <v>32099</v>
      </c>
      <c r="CI60" s="3">
        <v>59</v>
      </c>
      <c r="CP60" s="3" t="s">
        <v>3422</v>
      </c>
      <c r="CQ60" s="3" t="s">
        <v>3423</v>
      </c>
      <c r="CU60" s="3" t="s">
        <v>3424</v>
      </c>
      <c r="CV60" s="3" t="s">
        <v>3425</v>
      </c>
      <c r="CW60" s="3" t="s">
        <v>3426</v>
      </c>
      <c r="CX60" s="3" t="s">
        <v>3427</v>
      </c>
      <c r="CY60" s="3" t="s">
        <v>3428</v>
      </c>
      <c r="DC60" s="3" t="s">
        <v>3429</v>
      </c>
      <c r="DD60" s="3" t="s">
        <v>3430</v>
      </c>
      <c r="DG60" s="3" t="s">
        <v>200</v>
      </c>
      <c r="DI60" s="3" t="s">
        <v>3431</v>
      </c>
      <c r="DL60" s="3" t="s">
        <v>3432</v>
      </c>
      <c r="DM60" s="3" t="s">
        <v>3433</v>
      </c>
      <c r="DN60" s="3" t="s">
        <v>2279</v>
      </c>
      <c r="DO60" s="3" t="s">
        <v>200</v>
      </c>
    </row>
    <row r="61" spans="2:119" ht="84" customHeight="1">
      <c r="B61" s="67"/>
      <c r="C61" s="46"/>
      <c r="D61" s="145" t="s">
        <v>329</v>
      </c>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68"/>
      <c r="BA61" s="3">
        <v>60</v>
      </c>
      <c r="BH61" s="3" t="s">
        <v>3434</v>
      </c>
      <c r="BI61" s="3" t="s">
        <v>3435</v>
      </c>
      <c r="BM61" s="3" t="s">
        <v>3436</v>
      </c>
      <c r="BN61" s="3" t="s">
        <v>3437</v>
      </c>
      <c r="BO61" s="3" t="s">
        <v>3438</v>
      </c>
      <c r="BP61" s="3" t="s">
        <v>3439</v>
      </c>
      <c r="BQ61" s="3" t="s">
        <v>3440</v>
      </c>
      <c r="BU61" s="3" t="s">
        <v>3441</v>
      </c>
      <c r="BV61" s="3" t="s">
        <v>3442</v>
      </c>
      <c r="CA61" s="3" t="s">
        <v>3443</v>
      </c>
      <c r="CD61" s="3" t="s">
        <v>3444</v>
      </c>
      <c r="CE61" s="3" t="s">
        <v>3445</v>
      </c>
      <c r="CF61" s="3" t="s">
        <v>3446</v>
      </c>
      <c r="CI61" s="3">
        <v>60</v>
      </c>
      <c r="CP61" s="3" t="s">
        <v>3447</v>
      </c>
      <c r="CQ61" s="3" t="s">
        <v>3448</v>
      </c>
      <c r="CU61" s="3" t="s">
        <v>3449</v>
      </c>
      <c r="CV61" s="3" t="s">
        <v>3450</v>
      </c>
      <c r="CW61" s="3" t="s">
        <v>3451</v>
      </c>
      <c r="CX61" s="3" t="s">
        <v>3452</v>
      </c>
      <c r="CY61" s="3" t="s">
        <v>3453</v>
      </c>
      <c r="DC61" s="3" t="s">
        <v>3454</v>
      </c>
      <c r="DD61" s="3" t="s">
        <v>3455</v>
      </c>
      <c r="DI61" s="3" t="s">
        <v>3456</v>
      </c>
      <c r="DL61" s="3" t="s">
        <v>3457</v>
      </c>
      <c r="DM61" s="3" t="s">
        <v>3458</v>
      </c>
      <c r="DN61" s="3" t="s">
        <v>2215</v>
      </c>
    </row>
    <row r="62" spans="2:119" ht="6.75" customHeight="1">
      <c r="B62" s="67"/>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68"/>
      <c r="BA62" s="3">
        <v>61</v>
      </c>
      <c r="BH62" s="3" t="s">
        <v>3459</v>
      </c>
      <c r="BI62" s="3" t="s">
        <v>3460</v>
      </c>
      <c r="BM62" s="3" t="s">
        <v>3461</v>
      </c>
      <c r="BN62" s="3" t="s">
        <v>3462</v>
      </c>
      <c r="BO62" s="3" t="s">
        <v>3463</v>
      </c>
      <c r="BP62" s="3" t="s">
        <v>3464</v>
      </c>
      <c r="BQ62" s="3" t="s">
        <v>3465</v>
      </c>
      <c r="BU62" s="3" t="s">
        <v>3466</v>
      </c>
      <c r="BV62" s="3" t="s">
        <v>3467</v>
      </c>
      <c r="CA62" s="3" t="s">
        <v>3468</v>
      </c>
      <c r="CD62" s="3">
        <v>29099</v>
      </c>
      <c r="CE62" s="3" t="s">
        <v>3469</v>
      </c>
      <c r="CF62" s="3" t="s">
        <v>3470</v>
      </c>
      <c r="CI62" s="3">
        <v>61</v>
      </c>
      <c r="CP62" s="3" t="s">
        <v>3471</v>
      </c>
      <c r="CQ62" s="3" t="s">
        <v>3472</v>
      </c>
      <c r="CU62" s="3" t="s">
        <v>3473</v>
      </c>
      <c r="CV62" s="3" t="s">
        <v>3474</v>
      </c>
      <c r="CW62" s="3" t="s">
        <v>3475</v>
      </c>
      <c r="CX62" s="3" t="s">
        <v>3476</v>
      </c>
      <c r="CY62" s="3" t="s">
        <v>1899</v>
      </c>
      <c r="DC62" s="3" t="s">
        <v>3477</v>
      </c>
      <c r="DD62" s="3" t="s">
        <v>2038</v>
      </c>
      <c r="DI62" s="3" t="s">
        <v>3478</v>
      </c>
      <c r="DL62" s="3" t="s">
        <v>200</v>
      </c>
      <c r="DM62" s="3" t="s">
        <v>3479</v>
      </c>
      <c r="DN62" s="3" t="s">
        <v>3480</v>
      </c>
    </row>
    <row r="63" spans="2:119" ht="15" customHeight="1">
      <c r="B63" s="67"/>
      <c r="C63" s="145" t="s">
        <v>25</v>
      </c>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68"/>
      <c r="BA63" s="3">
        <v>62</v>
      </c>
      <c r="BH63" s="3" t="s">
        <v>3481</v>
      </c>
      <c r="BI63" s="3" t="s">
        <v>3482</v>
      </c>
      <c r="BM63" s="3" t="s">
        <v>3483</v>
      </c>
      <c r="BN63" s="3" t="s">
        <v>3484</v>
      </c>
      <c r="BO63" s="3" t="s">
        <v>3485</v>
      </c>
      <c r="BP63" s="3" t="s">
        <v>3486</v>
      </c>
      <c r="BQ63" s="3" t="s">
        <v>3487</v>
      </c>
      <c r="BU63" s="3" t="s">
        <v>3488</v>
      </c>
      <c r="BV63" s="3" t="s">
        <v>3489</v>
      </c>
      <c r="CA63" s="3" t="s">
        <v>3490</v>
      </c>
      <c r="CE63" s="3" t="s">
        <v>3491</v>
      </c>
      <c r="CF63" s="3" t="s">
        <v>3492</v>
      </c>
      <c r="CI63" s="3">
        <v>62</v>
      </c>
      <c r="CP63" s="3" t="s">
        <v>3493</v>
      </c>
      <c r="CQ63" s="3" t="s">
        <v>3494</v>
      </c>
      <c r="CU63" s="3" t="s">
        <v>3495</v>
      </c>
      <c r="CV63" s="3" t="s">
        <v>3496</v>
      </c>
      <c r="CW63" s="3" t="s">
        <v>3497</v>
      </c>
      <c r="CX63" s="3" t="s">
        <v>3498</v>
      </c>
      <c r="CY63" s="3" t="s">
        <v>3499</v>
      </c>
      <c r="DC63" s="3" t="s">
        <v>3500</v>
      </c>
      <c r="DD63" s="3" t="s">
        <v>3501</v>
      </c>
      <c r="DI63" s="3" t="s">
        <v>3502</v>
      </c>
      <c r="DM63" s="3" t="s">
        <v>3503</v>
      </c>
      <c r="DN63" s="3" t="s">
        <v>3504</v>
      </c>
    </row>
    <row r="64" spans="2:119" ht="6.75" customHeight="1">
      <c r="B64" s="67"/>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68"/>
      <c r="BA64" s="3">
        <v>63</v>
      </c>
      <c r="BH64" s="3" t="s">
        <v>3505</v>
      </c>
      <c r="BI64" s="3" t="s">
        <v>3506</v>
      </c>
      <c r="BM64" s="3" t="s">
        <v>3507</v>
      </c>
      <c r="BN64" s="3" t="s">
        <v>3508</v>
      </c>
      <c r="BO64" s="3" t="s">
        <v>3509</v>
      </c>
      <c r="BP64" s="3" t="s">
        <v>3510</v>
      </c>
      <c r="BQ64" s="3" t="s">
        <v>3511</v>
      </c>
      <c r="BU64" s="3" t="s">
        <v>3512</v>
      </c>
      <c r="BV64" s="3" t="s">
        <v>3513</v>
      </c>
      <c r="CA64" s="3" t="s">
        <v>3514</v>
      </c>
      <c r="CE64" s="3" t="s">
        <v>3515</v>
      </c>
      <c r="CF64" s="3" t="s">
        <v>3516</v>
      </c>
      <c r="CI64" s="3">
        <v>63</v>
      </c>
      <c r="CP64" s="3" t="s">
        <v>3517</v>
      </c>
      <c r="CQ64" s="3" t="s">
        <v>3518</v>
      </c>
      <c r="CU64" s="3" t="s">
        <v>3519</v>
      </c>
      <c r="CV64" s="3" t="s">
        <v>3520</v>
      </c>
      <c r="CW64" s="3" t="s">
        <v>3521</v>
      </c>
      <c r="CX64" s="3" t="s">
        <v>3522</v>
      </c>
      <c r="CY64" s="3" t="s">
        <v>3523</v>
      </c>
      <c r="DC64" s="3" t="s">
        <v>3524</v>
      </c>
      <c r="DD64" s="3" t="s">
        <v>3525</v>
      </c>
      <c r="DI64" s="3" t="s">
        <v>3526</v>
      </c>
      <c r="DM64" s="3" t="s">
        <v>3527</v>
      </c>
      <c r="DN64" s="3" t="s">
        <v>3528</v>
      </c>
    </row>
    <row r="65" spans="2:118" ht="24" customHeight="1">
      <c r="B65" s="67"/>
      <c r="C65" s="46"/>
      <c r="D65" s="151" t="s">
        <v>273</v>
      </c>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68"/>
      <c r="BA65" s="3">
        <v>64</v>
      </c>
      <c r="BH65" s="3" t="s">
        <v>3529</v>
      </c>
      <c r="BI65" s="3" t="s">
        <v>3530</v>
      </c>
      <c r="BM65" s="3" t="s">
        <v>3531</v>
      </c>
      <c r="BN65" s="3" t="s">
        <v>3532</v>
      </c>
      <c r="BO65" s="3" t="s">
        <v>3533</v>
      </c>
      <c r="BP65" s="3" t="s">
        <v>3534</v>
      </c>
      <c r="BQ65" s="3" t="s">
        <v>3535</v>
      </c>
      <c r="BU65" s="3" t="s">
        <v>3536</v>
      </c>
      <c r="BV65" s="3" t="s">
        <v>3537</v>
      </c>
      <c r="CA65" s="3" t="s">
        <v>3538</v>
      </c>
      <c r="CE65" s="3" t="s">
        <v>3539</v>
      </c>
      <c r="CF65" s="3" t="s">
        <v>3540</v>
      </c>
      <c r="CI65" s="3">
        <v>64</v>
      </c>
      <c r="CP65" s="3" t="s">
        <v>3541</v>
      </c>
      <c r="CQ65" s="3" t="s">
        <v>3542</v>
      </c>
      <c r="CU65" s="3" t="s">
        <v>3543</v>
      </c>
      <c r="CV65" s="3" t="s">
        <v>3544</v>
      </c>
      <c r="CW65" s="3" t="s">
        <v>3545</v>
      </c>
      <c r="CX65" s="3" t="s">
        <v>1948</v>
      </c>
      <c r="CY65" s="3" t="s">
        <v>3546</v>
      </c>
      <c r="DC65" s="3" t="s">
        <v>3547</v>
      </c>
      <c r="DD65" s="3" t="s">
        <v>3548</v>
      </c>
      <c r="DI65" s="3" t="s">
        <v>3549</v>
      </c>
      <c r="DM65" s="3" t="s">
        <v>3550</v>
      </c>
      <c r="DN65" s="3" t="s">
        <v>3551</v>
      </c>
    </row>
    <row r="66" spans="2:118" ht="6.75" customHeight="1">
      <c r="B66" s="67"/>
      <c r="C66" s="46"/>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68"/>
      <c r="BA66" s="3">
        <v>65</v>
      </c>
      <c r="BH66" s="3" t="s">
        <v>3552</v>
      </c>
      <c r="BI66" s="3" t="s">
        <v>3553</v>
      </c>
      <c r="BM66" s="3" t="s">
        <v>3554</v>
      </c>
      <c r="BN66" s="3" t="s">
        <v>3555</v>
      </c>
      <c r="BO66" s="3" t="s">
        <v>3556</v>
      </c>
      <c r="BP66" s="3" t="s">
        <v>3557</v>
      </c>
      <c r="BQ66" s="3" t="s">
        <v>3558</v>
      </c>
      <c r="BU66" s="3" t="s">
        <v>3559</v>
      </c>
      <c r="BV66" s="3" t="s">
        <v>3560</v>
      </c>
      <c r="CA66" s="3" t="s">
        <v>3561</v>
      </c>
      <c r="CE66" s="3" t="s">
        <v>3562</v>
      </c>
      <c r="CF66" s="3" t="s">
        <v>3563</v>
      </c>
      <c r="CI66" s="3">
        <v>65</v>
      </c>
      <c r="CP66" s="3" t="s">
        <v>3564</v>
      </c>
      <c r="CQ66" s="3" t="s">
        <v>3565</v>
      </c>
      <c r="CU66" s="3" t="s">
        <v>3566</v>
      </c>
      <c r="CV66" s="3" t="s">
        <v>3567</v>
      </c>
      <c r="CW66" s="3" t="s">
        <v>3568</v>
      </c>
      <c r="CX66" s="3" t="s">
        <v>3569</v>
      </c>
      <c r="CY66" s="3" t="s">
        <v>3570</v>
      </c>
      <c r="DC66" s="3" t="s">
        <v>3571</v>
      </c>
      <c r="DD66" s="3" t="s">
        <v>3572</v>
      </c>
      <c r="DI66" s="3" t="s">
        <v>3573</v>
      </c>
      <c r="DM66" s="3" t="s">
        <v>1367</v>
      </c>
      <c r="DN66" s="3" t="s">
        <v>1343</v>
      </c>
    </row>
    <row r="67" spans="2:118" ht="24" customHeight="1">
      <c r="B67" s="67"/>
      <c r="C67" s="46"/>
      <c r="D67" s="151" t="s">
        <v>274</v>
      </c>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68"/>
      <c r="BA67" s="3">
        <v>66</v>
      </c>
      <c r="BH67" s="3" t="s">
        <v>3574</v>
      </c>
      <c r="BI67" s="3" t="s">
        <v>3575</v>
      </c>
      <c r="BM67" s="3" t="s">
        <v>3576</v>
      </c>
      <c r="BN67" s="3" t="s">
        <v>3577</v>
      </c>
      <c r="BO67" s="3" t="s">
        <v>3578</v>
      </c>
      <c r="BP67" s="3" t="s">
        <v>3579</v>
      </c>
      <c r="BQ67" s="3" t="s">
        <v>3580</v>
      </c>
      <c r="BU67" s="3" t="s">
        <v>3581</v>
      </c>
      <c r="BV67" s="3" t="s">
        <v>3582</v>
      </c>
      <c r="CA67" s="3" t="s">
        <v>3583</v>
      </c>
      <c r="CE67" s="3" t="s">
        <v>3584</v>
      </c>
      <c r="CF67" s="3" t="s">
        <v>3585</v>
      </c>
      <c r="CI67" s="3">
        <v>66</v>
      </c>
      <c r="CP67" s="3" t="s">
        <v>3586</v>
      </c>
      <c r="CQ67" s="3" t="s">
        <v>3587</v>
      </c>
      <c r="CU67" s="3" t="s">
        <v>3588</v>
      </c>
      <c r="CV67" s="3" t="s">
        <v>3589</v>
      </c>
      <c r="CW67" s="3" t="s">
        <v>3590</v>
      </c>
      <c r="CX67" s="3" t="s">
        <v>3591</v>
      </c>
      <c r="CY67" s="3" t="s">
        <v>3592</v>
      </c>
      <c r="DC67" s="3" t="s">
        <v>3593</v>
      </c>
      <c r="DD67" s="3" t="s">
        <v>65</v>
      </c>
      <c r="DI67" s="3" t="s">
        <v>3594</v>
      </c>
      <c r="DM67" s="3" t="s">
        <v>3595</v>
      </c>
      <c r="DN67" s="3" t="s">
        <v>3596</v>
      </c>
    </row>
    <row r="68" spans="2:118" ht="6.75" customHeight="1">
      <c r="B68" s="67"/>
      <c r="C68" s="46"/>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68"/>
      <c r="BA68" s="3">
        <v>67</v>
      </c>
      <c r="BH68" s="3" t="s">
        <v>3597</v>
      </c>
      <c r="BI68" s="3" t="s">
        <v>3598</v>
      </c>
      <c r="BM68" s="3" t="s">
        <v>3599</v>
      </c>
      <c r="BN68" s="3" t="s">
        <v>3600</v>
      </c>
      <c r="BO68" s="3" t="s">
        <v>3601</v>
      </c>
      <c r="BP68" s="3" t="s">
        <v>3602</v>
      </c>
      <c r="BQ68" s="3" t="s">
        <v>3603</v>
      </c>
      <c r="BU68" s="3" t="s">
        <v>3604</v>
      </c>
      <c r="BV68" s="3" t="s">
        <v>3605</v>
      </c>
      <c r="CA68" s="3" t="s">
        <v>3606</v>
      </c>
      <c r="CE68" s="3" t="s">
        <v>3607</v>
      </c>
      <c r="CF68" s="3" t="s">
        <v>3608</v>
      </c>
      <c r="CI68" s="3">
        <v>67</v>
      </c>
      <c r="CP68" s="3" t="s">
        <v>3609</v>
      </c>
      <c r="CQ68" s="3" t="s">
        <v>3610</v>
      </c>
      <c r="CU68" s="3" t="s">
        <v>3611</v>
      </c>
      <c r="CV68" s="3" t="s">
        <v>3612</v>
      </c>
      <c r="CW68" s="3" t="s">
        <v>3613</v>
      </c>
      <c r="CX68" s="3" t="s">
        <v>3614</v>
      </c>
      <c r="CY68" s="3" t="s">
        <v>3615</v>
      </c>
      <c r="DC68" s="3" t="s">
        <v>3616</v>
      </c>
      <c r="DD68" s="3" t="s">
        <v>1411</v>
      </c>
      <c r="DI68" s="3" t="s">
        <v>2779</v>
      </c>
      <c r="DM68" s="3" t="s">
        <v>3617</v>
      </c>
      <c r="DN68" s="3" t="s">
        <v>3618</v>
      </c>
    </row>
    <row r="69" spans="2:118" ht="24" customHeight="1">
      <c r="B69" s="67"/>
      <c r="C69" s="46"/>
      <c r="D69" s="151" t="s">
        <v>275</v>
      </c>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68"/>
      <c r="BA69" s="3">
        <v>68</v>
      </c>
      <c r="BH69" s="3" t="s">
        <v>3619</v>
      </c>
      <c r="BI69" s="3" t="s">
        <v>3620</v>
      </c>
      <c r="BM69" s="3" t="s">
        <v>3621</v>
      </c>
      <c r="BN69" s="3" t="s">
        <v>3622</v>
      </c>
      <c r="BO69" s="3" t="s">
        <v>3623</v>
      </c>
      <c r="BP69" s="3" t="s">
        <v>3624</v>
      </c>
      <c r="BQ69" s="3" t="s">
        <v>3625</v>
      </c>
      <c r="BU69" s="3" t="s">
        <v>3626</v>
      </c>
      <c r="BV69" s="3" t="s">
        <v>3627</v>
      </c>
      <c r="CA69" s="3" t="s">
        <v>3628</v>
      </c>
      <c r="CE69" s="3" t="s">
        <v>3629</v>
      </c>
      <c r="CF69" s="3" t="s">
        <v>3630</v>
      </c>
      <c r="CI69" s="3">
        <v>68</v>
      </c>
      <c r="CP69" s="3" t="s">
        <v>3631</v>
      </c>
      <c r="CQ69" s="3" t="s">
        <v>200</v>
      </c>
      <c r="CU69" s="3" t="s">
        <v>3632</v>
      </c>
      <c r="CV69" s="3" t="s">
        <v>3633</v>
      </c>
      <c r="CW69" s="3" t="s">
        <v>3634</v>
      </c>
      <c r="CX69" s="3" t="s">
        <v>3635</v>
      </c>
      <c r="CY69" s="3" t="s">
        <v>3636</v>
      </c>
      <c r="DC69" s="3" t="s">
        <v>3637</v>
      </c>
      <c r="DD69" s="3" t="s">
        <v>3638</v>
      </c>
      <c r="DI69" s="3" t="s">
        <v>3639</v>
      </c>
      <c r="DM69" s="3" t="s">
        <v>3640</v>
      </c>
      <c r="DN69" s="3" t="s">
        <v>3641</v>
      </c>
    </row>
    <row r="70" spans="2:118" ht="6.75" customHeight="1">
      <c r="B70" s="67"/>
      <c r="C70" s="46"/>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68"/>
      <c r="BA70" s="3">
        <v>69</v>
      </c>
      <c r="BH70" s="3" t="s">
        <v>3642</v>
      </c>
      <c r="BM70" s="3" t="s">
        <v>3643</v>
      </c>
      <c r="BN70" s="3" t="s">
        <v>3644</v>
      </c>
      <c r="BO70" s="3" t="s">
        <v>3645</v>
      </c>
      <c r="BP70" s="3" t="s">
        <v>3646</v>
      </c>
      <c r="BQ70" s="3" t="s">
        <v>3647</v>
      </c>
      <c r="BU70" s="3" t="s">
        <v>3648</v>
      </c>
      <c r="BV70" s="3" t="s">
        <v>3649</v>
      </c>
      <c r="CA70" s="3" t="s">
        <v>3650</v>
      </c>
      <c r="CE70" s="3" t="s">
        <v>3651</v>
      </c>
      <c r="CF70" s="3" t="s">
        <v>3652</v>
      </c>
      <c r="CI70" s="3">
        <v>69</v>
      </c>
      <c r="CP70" s="3" t="s">
        <v>3653</v>
      </c>
      <c r="CU70" s="3" t="s">
        <v>3654</v>
      </c>
      <c r="CV70" s="3" t="s">
        <v>3655</v>
      </c>
      <c r="CW70" s="3" t="s">
        <v>3656</v>
      </c>
      <c r="CX70" s="3" t="s">
        <v>3657</v>
      </c>
      <c r="CY70" s="3" t="s">
        <v>3658</v>
      </c>
      <c r="DC70" s="3" t="s">
        <v>3659</v>
      </c>
      <c r="DD70" s="3" t="s">
        <v>3660</v>
      </c>
      <c r="DI70" s="3" t="s">
        <v>3661</v>
      </c>
      <c r="DM70" s="3" t="s">
        <v>3662</v>
      </c>
      <c r="DN70" s="3" t="s">
        <v>3663</v>
      </c>
    </row>
    <row r="71" spans="2:118" ht="36" customHeight="1">
      <c r="B71" s="67"/>
      <c r="C71" s="46"/>
      <c r="D71" s="151" t="s">
        <v>276</v>
      </c>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68"/>
      <c r="BA71" s="3">
        <v>70</v>
      </c>
      <c r="BH71" s="3" t="s">
        <v>3664</v>
      </c>
      <c r="BM71" s="3" t="s">
        <v>3665</v>
      </c>
      <c r="BN71" s="3" t="s">
        <v>3666</v>
      </c>
      <c r="BO71" s="3" t="s">
        <v>3667</v>
      </c>
      <c r="BP71" s="3" t="s">
        <v>3668</v>
      </c>
      <c r="BQ71" s="3" t="s">
        <v>3669</v>
      </c>
      <c r="BU71" s="3" t="s">
        <v>3670</v>
      </c>
      <c r="BV71" s="3" t="s">
        <v>3671</v>
      </c>
      <c r="CA71" s="3" t="s">
        <v>3672</v>
      </c>
      <c r="CE71" s="3" t="s">
        <v>3673</v>
      </c>
      <c r="CF71" s="3" t="s">
        <v>3674</v>
      </c>
      <c r="CI71" s="3">
        <v>70</v>
      </c>
      <c r="CP71" s="3" t="s">
        <v>3675</v>
      </c>
      <c r="CU71" s="3" t="s">
        <v>3676</v>
      </c>
      <c r="CV71" s="3" t="s">
        <v>3677</v>
      </c>
      <c r="CW71" s="3" t="s">
        <v>3678</v>
      </c>
      <c r="CX71" s="3" t="s">
        <v>1094</v>
      </c>
      <c r="CY71" s="3" t="s">
        <v>3679</v>
      </c>
      <c r="DC71" s="3" t="s">
        <v>3680</v>
      </c>
      <c r="DD71" s="3" t="s">
        <v>3681</v>
      </c>
      <c r="DI71" s="3" t="s">
        <v>3682</v>
      </c>
      <c r="DM71" s="3" t="s">
        <v>3683</v>
      </c>
      <c r="DN71" s="3" t="s">
        <v>3684</v>
      </c>
    </row>
    <row r="72" spans="2:118" ht="6.75" customHeight="1">
      <c r="B72" s="67"/>
      <c r="C72" s="46"/>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68"/>
      <c r="BA72" s="3">
        <v>71</v>
      </c>
      <c r="BH72" s="3" t="s">
        <v>3685</v>
      </c>
      <c r="BM72" s="3" t="s">
        <v>3686</v>
      </c>
      <c r="BN72" s="3" t="s">
        <v>3687</v>
      </c>
      <c r="BO72" s="3" t="s">
        <v>3688</v>
      </c>
      <c r="BP72" s="3" t="s">
        <v>3689</v>
      </c>
      <c r="BQ72" s="3" t="s">
        <v>3690</v>
      </c>
      <c r="BU72" s="3" t="s">
        <v>3691</v>
      </c>
      <c r="BV72" s="3" t="s">
        <v>3692</v>
      </c>
      <c r="CA72" s="3" t="s">
        <v>3693</v>
      </c>
      <c r="CE72" s="3" t="s">
        <v>3694</v>
      </c>
      <c r="CF72" s="3" t="s">
        <v>3695</v>
      </c>
      <c r="CI72" s="3">
        <v>71</v>
      </c>
      <c r="CP72" s="3" t="s">
        <v>3696</v>
      </c>
      <c r="CU72" s="3" t="s">
        <v>3697</v>
      </c>
      <c r="CV72" s="3" t="s">
        <v>3698</v>
      </c>
      <c r="CW72" s="3" t="s">
        <v>3699</v>
      </c>
      <c r="CX72" s="3" t="s">
        <v>3700</v>
      </c>
      <c r="CY72" s="3" t="s">
        <v>3701</v>
      </c>
      <c r="DC72" s="3" t="s">
        <v>3702</v>
      </c>
      <c r="DD72" s="3" t="s">
        <v>3703</v>
      </c>
      <c r="DI72" s="3" t="s">
        <v>1184</v>
      </c>
      <c r="DM72" s="3" t="s">
        <v>3704</v>
      </c>
      <c r="DN72" s="3" t="s">
        <v>3705</v>
      </c>
    </row>
    <row r="73" spans="2:118" ht="15" customHeight="1">
      <c r="B73" s="67"/>
      <c r="C73" s="46"/>
      <c r="D73" s="151" t="s">
        <v>277</v>
      </c>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68"/>
      <c r="BA73" s="3">
        <v>72</v>
      </c>
      <c r="BH73" s="3" t="s">
        <v>3706</v>
      </c>
      <c r="BM73" s="3" t="s">
        <v>3707</v>
      </c>
      <c r="BN73" s="3" t="s">
        <v>3708</v>
      </c>
      <c r="BO73" s="3" t="s">
        <v>3709</v>
      </c>
      <c r="BP73" s="3" t="s">
        <v>3710</v>
      </c>
      <c r="BQ73" s="3" t="s">
        <v>3711</v>
      </c>
      <c r="BU73" s="3" t="s">
        <v>3712</v>
      </c>
      <c r="BV73" s="3" t="s">
        <v>3713</v>
      </c>
      <c r="CA73" s="3" t="s">
        <v>3714</v>
      </c>
      <c r="CE73" s="3" t="s">
        <v>3715</v>
      </c>
      <c r="CF73" s="3" t="s">
        <v>3716</v>
      </c>
      <c r="CI73" s="3">
        <v>72</v>
      </c>
      <c r="CP73" s="3" t="s">
        <v>3717</v>
      </c>
      <c r="CU73" s="3" t="s">
        <v>3718</v>
      </c>
      <c r="CV73" s="3" t="s">
        <v>3719</v>
      </c>
      <c r="CW73" s="3" t="s">
        <v>3720</v>
      </c>
      <c r="CX73" s="3" t="s">
        <v>2169</v>
      </c>
      <c r="CY73" s="3" t="s">
        <v>3721</v>
      </c>
      <c r="DC73" s="3" t="s">
        <v>3722</v>
      </c>
      <c r="DD73" s="3" t="s">
        <v>2326</v>
      </c>
      <c r="DI73" s="3" t="s">
        <v>3723</v>
      </c>
      <c r="DM73" s="3" t="s">
        <v>3724</v>
      </c>
      <c r="DN73" s="3" t="s">
        <v>3725</v>
      </c>
    </row>
    <row r="74" spans="2:118" ht="6.75" customHeight="1">
      <c r="B74" s="6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68"/>
      <c r="BA74" s="3">
        <v>73</v>
      </c>
      <c r="BH74" s="3" t="s">
        <v>3726</v>
      </c>
      <c r="BM74" s="3" t="s">
        <v>3727</v>
      </c>
      <c r="BN74" s="3" t="s">
        <v>3728</v>
      </c>
      <c r="BO74" s="3" t="s">
        <v>3729</v>
      </c>
      <c r="BP74" s="3" t="s">
        <v>3730</v>
      </c>
      <c r="BQ74" s="3" t="s">
        <v>3731</v>
      </c>
      <c r="BU74" s="3" t="s">
        <v>3732</v>
      </c>
      <c r="BV74" s="3" t="s">
        <v>3733</v>
      </c>
      <c r="CA74" s="3">
        <v>26099</v>
      </c>
      <c r="CE74" s="3" t="s">
        <v>3734</v>
      </c>
      <c r="CF74" s="3" t="s">
        <v>3735</v>
      </c>
      <c r="CI74" s="3">
        <v>73</v>
      </c>
      <c r="CP74" s="3" t="s">
        <v>2169</v>
      </c>
      <c r="CU74" s="3" t="s">
        <v>3736</v>
      </c>
      <c r="CV74" s="3" t="s">
        <v>3737</v>
      </c>
      <c r="CW74" s="3" t="s">
        <v>3738</v>
      </c>
      <c r="CX74" s="3" t="s">
        <v>3739</v>
      </c>
      <c r="CY74" s="3" t="s">
        <v>3740</v>
      </c>
      <c r="DC74" s="3" t="s">
        <v>3741</v>
      </c>
      <c r="DD74" s="3" t="s">
        <v>3742</v>
      </c>
      <c r="DI74" s="3" t="s">
        <v>200</v>
      </c>
      <c r="DM74" s="3" t="s">
        <v>3743</v>
      </c>
      <c r="DN74" s="3" t="s">
        <v>3744</v>
      </c>
    </row>
    <row r="75" spans="2:118" ht="36" customHeight="1">
      <c r="B75" s="67"/>
      <c r="C75" s="151" t="s">
        <v>375</v>
      </c>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68"/>
      <c r="BA75" s="3">
        <v>74</v>
      </c>
      <c r="BH75" s="3" t="s">
        <v>3745</v>
      </c>
      <c r="BM75" s="3" t="s">
        <v>3746</v>
      </c>
      <c r="BN75" s="3" t="s">
        <v>3747</v>
      </c>
      <c r="BO75" s="3" t="s">
        <v>3748</v>
      </c>
      <c r="BP75" s="3" t="s">
        <v>3749</v>
      </c>
      <c r="BQ75" s="3" t="s">
        <v>3750</v>
      </c>
      <c r="BU75" s="3" t="s">
        <v>3751</v>
      </c>
      <c r="BV75" s="3" t="s">
        <v>3752</v>
      </c>
      <c r="CE75" s="3" t="s">
        <v>3753</v>
      </c>
      <c r="CF75" s="3" t="s">
        <v>3754</v>
      </c>
      <c r="CI75" s="3">
        <v>74</v>
      </c>
      <c r="CP75" s="3" t="s">
        <v>3755</v>
      </c>
      <c r="CU75" s="3" t="s">
        <v>3756</v>
      </c>
      <c r="CV75" s="3" t="s">
        <v>3757</v>
      </c>
      <c r="CW75" s="3" t="s">
        <v>3758</v>
      </c>
      <c r="CX75" s="3" t="s">
        <v>3759</v>
      </c>
      <c r="CY75" s="3" t="s">
        <v>3760</v>
      </c>
      <c r="DC75" s="3" t="s">
        <v>3761</v>
      </c>
      <c r="DD75" s="3" t="s">
        <v>3762</v>
      </c>
      <c r="DM75" s="3" t="s">
        <v>3763</v>
      </c>
      <c r="DN75" s="3" t="s">
        <v>3764</v>
      </c>
    </row>
    <row r="76" spans="2:118" ht="6.75" customHeight="1">
      <c r="B76" s="67"/>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68"/>
      <c r="BA76" s="3">
        <v>75</v>
      </c>
      <c r="BH76" s="3" t="s">
        <v>3765</v>
      </c>
      <c r="BM76" s="3" t="s">
        <v>3766</v>
      </c>
      <c r="BN76" s="3" t="s">
        <v>3767</v>
      </c>
      <c r="BO76" s="3" t="s">
        <v>3768</v>
      </c>
      <c r="BP76" s="3" t="s">
        <v>3769</v>
      </c>
      <c r="BQ76" s="3" t="s">
        <v>3770</v>
      </c>
      <c r="BU76" s="3" t="s">
        <v>3771</v>
      </c>
      <c r="BV76" s="3" t="s">
        <v>3772</v>
      </c>
      <c r="CE76" s="3" t="s">
        <v>3773</v>
      </c>
      <c r="CF76" s="3" t="s">
        <v>3774</v>
      </c>
      <c r="CI76" s="3">
        <v>75</v>
      </c>
      <c r="CP76" s="3" t="s">
        <v>3775</v>
      </c>
      <c r="CU76" s="3" t="s">
        <v>3776</v>
      </c>
      <c r="CV76" s="3" t="s">
        <v>3777</v>
      </c>
      <c r="CW76" s="3" t="s">
        <v>3257</v>
      </c>
      <c r="CX76" s="3" t="s">
        <v>3778</v>
      </c>
      <c r="CY76" s="3" t="s">
        <v>3779</v>
      </c>
      <c r="DC76" s="3" t="s">
        <v>3780</v>
      </c>
      <c r="DD76" s="3" t="s">
        <v>2699</v>
      </c>
      <c r="DM76" s="3" t="s">
        <v>3781</v>
      </c>
      <c r="DN76" s="3" t="s">
        <v>3782</v>
      </c>
    </row>
    <row r="77" spans="2:118" ht="72" customHeight="1">
      <c r="B77" s="67"/>
      <c r="C77" s="145" t="s">
        <v>380</v>
      </c>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68"/>
      <c r="BA77" s="3">
        <v>76</v>
      </c>
      <c r="BH77" s="3" t="s">
        <v>3783</v>
      </c>
      <c r="BM77" s="3" t="s">
        <v>3784</v>
      </c>
      <c r="BN77" s="3" t="s">
        <v>3785</v>
      </c>
      <c r="BO77" s="3" t="s">
        <v>3786</v>
      </c>
      <c r="BP77" s="3" t="s">
        <v>3787</v>
      </c>
      <c r="BQ77" s="3" t="s">
        <v>3788</v>
      </c>
      <c r="BU77" s="3" t="s">
        <v>3789</v>
      </c>
      <c r="BV77" s="3" t="s">
        <v>3790</v>
      </c>
      <c r="CE77" s="3" t="s">
        <v>3791</v>
      </c>
      <c r="CF77" s="3" t="s">
        <v>3792</v>
      </c>
      <c r="CI77" s="3">
        <v>76</v>
      </c>
      <c r="CP77" s="3" t="s">
        <v>3793</v>
      </c>
      <c r="CU77" s="3" t="s">
        <v>3794</v>
      </c>
      <c r="CV77" s="3" t="s">
        <v>3795</v>
      </c>
      <c r="CW77" s="3" t="s">
        <v>3796</v>
      </c>
      <c r="CX77" s="3" t="s">
        <v>3797</v>
      </c>
      <c r="CY77" s="3" t="s">
        <v>3798</v>
      </c>
      <c r="DC77" s="3" t="s">
        <v>3799</v>
      </c>
      <c r="DD77" s="3" t="s">
        <v>3800</v>
      </c>
      <c r="DM77" s="3" t="s">
        <v>3801</v>
      </c>
      <c r="DN77" s="3" t="s">
        <v>3802</v>
      </c>
    </row>
    <row r="78" spans="2:118" ht="6.75" customHeight="1">
      <c r="B78" s="67"/>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68"/>
      <c r="BA78" s="3">
        <v>77</v>
      </c>
      <c r="BH78" s="3" t="s">
        <v>3803</v>
      </c>
      <c r="BM78" s="3" t="s">
        <v>3804</v>
      </c>
      <c r="BN78" s="3" t="s">
        <v>3805</v>
      </c>
      <c r="BO78" s="3" t="s">
        <v>3806</v>
      </c>
      <c r="BP78" s="3" t="s">
        <v>3807</v>
      </c>
      <c r="BQ78" s="3" t="s">
        <v>3808</v>
      </c>
      <c r="BU78" s="3" t="s">
        <v>3809</v>
      </c>
      <c r="BV78" s="3" t="s">
        <v>3810</v>
      </c>
      <c r="CE78" s="3" t="s">
        <v>3811</v>
      </c>
      <c r="CF78" s="3" t="s">
        <v>3812</v>
      </c>
      <c r="CI78" s="3">
        <v>77</v>
      </c>
      <c r="CP78" s="3" t="s">
        <v>3813</v>
      </c>
      <c r="CU78" s="3" t="s">
        <v>3814</v>
      </c>
      <c r="CV78" s="3" t="s">
        <v>3815</v>
      </c>
      <c r="CW78" s="3" t="s">
        <v>3816</v>
      </c>
      <c r="CX78" s="3" t="s">
        <v>3817</v>
      </c>
      <c r="CY78" s="3" t="s">
        <v>3818</v>
      </c>
      <c r="DC78" s="3" t="s">
        <v>3819</v>
      </c>
      <c r="DD78" s="3" t="s">
        <v>3820</v>
      </c>
      <c r="DM78" s="3" t="s">
        <v>3821</v>
      </c>
      <c r="DN78" s="3" t="s">
        <v>3822</v>
      </c>
    </row>
    <row r="79" spans="2:118" ht="15" customHeight="1">
      <c r="B79" s="67"/>
      <c r="C79" s="145" t="s">
        <v>937</v>
      </c>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68"/>
      <c r="BA79" s="3">
        <v>78</v>
      </c>
      <c r="BH79" s="3" t="s">
        <v>3823</v>
      </c>
      <c r="BM79" s="3" t="s">
        <v>3824</v>
      </c>
      <c r="BN79" s="3" t="s">
        <v>3825</v>
      </c>
      <c r="BO79" s="3" t="s">
        <v>3826</v>
      </c>
      <c r="BP79" s="3" t="s">
        <v>3827</v>
      </c>
      <c r="BQ79" s="3" t="s">
        <v>3828</v>
      </c>
      <c r="BU79" s="3" t="s">
        <v>3829</v>
      </c>
      <c r="BV79" s="3" t="s">
        <v>3830</v>
      </c>
      <c r="CE79" s="3" t="s">
        <v>3831</v>
      </c>
      <c r="CF79" s="3" t="s">
        <v>3832</v>
      </c>
      <c r="CI79" s="3">
        <v>78</v>
      </c>
      <c r="CP79" s="3" t="s">
        <v>3833</v>
      </c>
      <c r="CU79" s="3" t="s">
        <v>3834</v>
      </c>
      <c r="CV79" s="3" t="s">
        <v>3835</v>
      </c>
      <c r="CW79" s="3" t="s">
        <v>3836</v>
      </c>
      <c r="CX79" s="3" t="s">
        <v>3837</v>
      </c>
      <c r="CY79" s="3" t="s">
        <v>3838</v>
      </c>
      <c r="DC79" s="3" t="s">
        <v>3839</v>
      </c>
      <c r="DD79" s="3" t="s">
        <v>3840</v>
      </c>
      <c r="DM79" s="3" t="s">
        <v>3841</v>
      </c>
      <c r="DN79" s="3" t="s">
        <v>3842</v>
      </c>
    </row>
    <row r="80" spans="2:118" ht="6.75" customHeight="1">
      <c r="B80" s="67"/>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68"/>
      <c r="BA80" s="3">
        <v>79</v>
      </c>
      <c r="BH80" s="3" t="s">
        <v>3843</v>
      </c>
      <c r="BM80" s="3" t="s">
        <v>3844</v>
      </c>
      <c r="BN80" s="3" t="s">
        <v>3845</v>
      </c>
      <c r="BO80" s="3" t="s">
        <v>3846</v>
      </c>
      <c r="BP80" s="3" t="s">
        <v>3847</v>
      </c>
      <c r="BQ80" s="3" t="s">
        <v>3848</v>
      </c>
      <c r="BU80" s="3" t="s">
        <v>3849</v>
      </c>
      <c r="BV80" s="3" t="s">
        <v>3850</v>
      </c>
      <c r="CE80" s="3" t="s">
        <v>3851</v>
      </c>
      <c r="CF80" s="3" t="s">
        <v>3852</v>
      </c>
      <c r="CI80" s="3">
        <v>79</v>
      </c>
      <c r="CP80" s="3" t="s">
        <v>2664</v>
      </c>
      <c r="CU80" s="3" t="s">
        <v>3853</v>
      </c>
      <c r="CV80" s="3" t="s">
        <v>3854</v>
      </c>
      <c r="CW80" s="3" t="s">
        <v>1604</v>
      </c>
      <c r="CX80" s="3" t="s">
        <v>3855</v>
      </c>
      <c r="CY80" s="3" t="s">
        <v>3856</v>
      </c>
      <c r="DC80" s="3" t="s">
        <v>3857</v>
      </c>
      <c r="DD80" s="3" t="s">
        <v>3858</v>
      </c>
      <c r="DM80" s="3" t="s">
        <v>3859</v>
      </c>
      <c r="DN80" s="3" t="s">
        <v>3860</v>
      </c>
    </row>
    <row r="81" spans="2:118" ht="146.1" customHeight="1">
      <c r="B81" s="67"/>
      <c r="C81" s="46"/>
      <c r="D81" s="145" t="s">
        <v>381</v>
      </c>
      <c r="E81" s="145"/>
      <c r="F81" s="145"/>
      <c r="G81" s="145"/>
      <c r="H81" s="145"/>
      <c r="I81" s="145"/>
      <c r="J81" s="145"/>
      <c r="K81" s="145"/>
      <c r="L81" s="145"/>
      <c r="M81" s="145"/>
      <c r="N81" s="145"/>
      <c r="O81" s="145"/>
      <c r="P81" s="145"/>
      <c r="Q81" s="145"/>
      <c r="R81" s="145"/>
      <c r="S81" s="145"/>
      <c r="T81" s="145"/>
      <c r="U81" s="145"/>
      <c r="V81" s="145"/>
      <c r="W81" s="145"/>
      <c r="X81" s="145"/>
      <c r="Y81" s="145"/>
      <c r="Z81" s="145"/>
      <c r="AA81" s="145"/>
      <c r="AB81" s="145"/>
      <c r="AC81" s="145"/>
      <c r="AD81" s="68"/>
      <c r="BA81" s="3">
        <v>80</v>
      </c>
      <c r="BH81" s="3" t="s">
        <v>3861</v>
      </c>
      <c r="BM81" s="3" t="s">
        <v>3862</v>
      </c>
      <c r="BN81" s="3" t="s">
        <v>3863</v>
      </c>
      <c r="BO81" s="3" t="s">
        <v>3864</v>
      </c>
      <c r="BP81" s="3" t="s">
        <v>3865</v>
      </c>
      <c r="BQ81" s="3" t="s">
        <v>3866</v>
      </c>
      <c r="BU81" s="3" t="s">
        <v>3867</v>
      </c>
      <c r="BV81" s="3" t="s">
        <v>3868</v>
      </c>
      <c r="CE81" s="3" t="s">
        <v>3869</v>
      </c>
      <c r="CF81" s="3" t="s">
        <v>3870</v>
      </c>
      <c r="CI81" s="3">
        <v>80</v>
      </c>
      <c r="CP81" s="3" t="s">
        <v>3871</v>
      </c>
      <c r="CU81" s="3" t="s">
        <v>3872</v>
      </c>
      <c r="CV81" s="3" t="s">
        <v>3873</v>
      </c>
      <c r="CW81" s="3" t="s">
        <v>3874</v>
      </c>
      <c r="CX81" s="3" t="s">
        <v>3875</v>
      </c>
      <c r="CY81" s="3" t="s">
        <v>3876</v>
      </c>
      <c r="DC81" s="3" t="s">
        <v>3877</v>
      </c>
      <c r="DD81" s="3" t="s">
        <v>3878</v>
      </c>
      <c r="DM81" s="3" t="s">
        <v>3879</v>
      </c>
      <c r="DN81" s="3" t="s">
        <v>3880</v>
      </c>
    </row>
    <row r="82" spans="2:118" ht="6.75" customHeight="1">
      <c r="B82" s="67"/>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68"/>
      <c r="BA82" s="3">
        <v>81</v>
      </c>
      <c r="BH82" s="3" t="s">
        <v>3881</v>
      </c>
      <c r="BM82" s="3" t="s">
        <v>3882</v>
      </c>
      <c r="BN82" s="3" t="s">
        <v>3883</v>
      </c>
      <c r="BO82" s="3" t="s">
        <v>3884</v>
      </c>
      <c r="BP82" s="3" t="s">
        <v>3885</v>
      </c>
      <c r="BQ82" s="3" t="s">
        <v>3886</v>
      </c>
      <c r="BU82" s="3" t="s">
        <v>3887</v>
      </c>
      <c r="BV82" s="3" t="s">
        <v>3888</v>
      </c>
      <c r="CE82" s="3" t="s">
        <v>3889</v>
      </c>
      <c r="CF82" s="3" t="s">
        <v>3890</v>
      </c>
      <c r="CI82" s="3">
        <v>81</v>
      </c>
      <c r="CP82" s="3" t="s">
        <v>3891</v>
      </c>
      <c r="CU82" s="3" t="s">
        <v>3892</v>
      </c>
      <c r="CV82" s="3" t="s">
        <v>3893</v>
      </c>
      <c r="CW82" s="3" t="s">
        <v>3894</v>
      </c>
      <c r="CX82" s="3" t="s">
        <v>3895</v>
      </c>
      <c r="CY82" s="3" t="s">
        <v>3896</v>
      </c>
      <c r="DC82" s="3" t="s">
        <v>3897</v>
      </c>
      <c r="DD82" s="3" t="s">
        <v>3898</v>
      </c>
      <c r="DM82" s="3" t="s">
        <v>3899</v>
      </c>
      <c r="DN82" s="3" t="s">
        <v>3900</v>
      </c>
    </row>
    <row r="83" spans="2:118" ht="60" customHeight="1">
      <c r="B83" s="67"/>
      <c r="C83" s="151" t="s">
        <v>278</v>
      </c>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68"/>
      <c r="BA83" s="3">
        <v>82</v>
      </c>
      <c r="BH83" s="3" t="s">
        <v>3901</v>
      </c>
      <c r="BM83" s="3" t="s">
        <v>3902</v>
      </c>
      <c r="BN83" s="3" t="s">
        <v>3903</v>
      </c>
      <c r="BO83" s="3" t="s">
        <v>3904</v>
      </c>
      <c r="BP83" s="3" t="s">
        <v>3905</v>
      </c>
      <c r="BQ83" s="3" t="s">
        <v>3906</v>
      </c>
      <c r="BU83" s="3" t="s">
        <v>3907</v>
      </c>
      <c r="BV83" s="3" t="s">
        <v>3908</v>
      </c>
      <c r="CE83" s="3" t="s">
        <v>3909</v>
      </c>
      <c r="CF83" s="3" t="s">
        <v>3910</v>
      </c>
      <c r="CI83" s="3">
        <v>82</v>
      </c>
      <c r="CP83" s="3" t="s">
        <v>3911</v>
      </c>
      <c r="CU83" s="3" t="s">
        <v>3912</v>
      </c>
      <c r="CV83" s="3" t="s">
        <v>3913</v>
      </c>
      <c r="CW83" s="3" t="s">
        <v>3914</v>
      </c>
      <c r="CX83" s="3" t="s">
        <v>3915</v>
      </c>
      <c r="CY83" s="3" t="s">
        <v>3916</v>
      </c>
      <c r="DC83" s="3" t="s">
        <v>3917</v>
      </c>
      <c r="DD83" s="3" t="s">
        <v>3918</v>
      </c>
      <c r="DM83" s="3" t="s">
        <v>3919</v>
      </c>
      <c r="DN83" s="3" t="s">
        <v>3920</v>
      </c>
    </row>
    <row r="84" spans="2:118" ht="6.75" customHeight="1">
      <c r="B84" s="67"/>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68"/>
      <c r="BA84" s="3">
        <v>83</v>
      </c>
      <c r="BH84" s="3" t="s">
        <v>3921</v>
      </c>
      <c r="BM84" s="3" t="s">
        <v>3922</v>
      </c>
      <c r="BN84" s="3" t="s">
        <v>3923</v>
      </c>
      <c r="BO84" s="3" t="s">
        <v>3924</v>
      </c>
      <c r="BP84" s="3" t="s">
        <v>3925</v>
      </c>
      <c r="BQ84" s="3" t="s">
        <v>3926</v>
      </c>
      <c r="BU84" s="3" t="s">
        <v>3927</v>
      </c>
      <c r="BV84" s="3" t="s">
        <v>3928</v>
      </c>
      <c r="CE84" s="3" t="s">
        <v>3929</v>
      </c>
      <c r="CF84" s="3" t="s">
        <v>3930</v>
      </c>
      <c r="CI84" s="3">
        <v>83</v>
      </c>
      <c r="CP84" s="3" t="s">
        <v>3931</v>
      </c>
      <c r="CU84" s="3" t="s">
        <v>3932</v>
      </c>
      <c r="CV84" s="3" t="s">
        <v>3933</v>
      </c>
      <c r="CW84" s="3" t="s">
        <v>3934</v>
      </c>
      <c r="CX84" s="3" t="s">
        <v>3935</v>
      </c>
      <c r="CY84" s="3" t="s">
        <v>3936</v>
      </c>
      <c r="DC84" s="3" t="s">
        <v>3937</v>
      </c>
      <c r="DD84" s="3" t="s">
        <v>3938</v>
      </c>
      <c r="DM84" s="3" t="s">
        <v>3939</v>
      </c>
      <c r="DN84" s="3" t="s">
        <v>3940</v>
      </c>
    </row>
    <row r="85" spans="2:118" ht="60" customHeight="1">
      <c r="B85" s="67"/>
      <c r="C85" s="151" t="s">
        <v>279</v>
      </c>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68"/>
      <c r="BA85" s="3">
        <v>84</v>
      </c>
      <c r="BH85" s="3" t="s">
        <v>3941</v>
      </c>
      <c r="BM85" s="3" t="s">
        <v>3942</v>
      </c>
      <c r="BN85" s="3" t="s">
        <v>3943</v>
      </c>
      <c r="BO85" s="3" t="s">
        <v>3944</v>
      </c>
      <c r="BP85" s="3" t="s">
        <v>3945</v>
      </c>
      <c r="BQ85" s="3" t="s">
        <v>3946</v>
      </c>
      <c r="BU85" s="3" t="s">
        <v>3947</v>
      </c>
      <c r="BV85" s="3" t="s">
        <v>3948</v>
      </c>
      <c r="CE85" s="3" t="s">
        <v>3949</v>
      </c>
      <c r="CF85" s="3" t="s">
        <v>3950</v>
      </c>
      <c r="CI85" s="3">
        <v>84</v>
      </c>
      <c r="CP85" s="3" t="s">
        <v>3951</v>
      </c>
      <c r="CU85" s="3" t="s">
        <v>3952</v>
      </c>
      <c r="CV85" s="3" t="s">
        <v>3953</v>
      </c>
      <c r="CW85" s="3" t="s">
        <v>3954</v>
      </c>
      <c r="CX85" s="3" t="s">
        <v>3955</v>
      </c>
      <c r="CY85" s="3" t="s">
        <v>3956</v>
      </c>
      <c r="DC85" s="3" t="s">
        <v>3957</v>
      </c>
      <c r="DD85" s="3" t="s">
        <v>3958</v>
      </c>
      <c r="DM85" s="3" t="s">
        <v>3959</v>
      </c>
      <c r="DN85" s="3" t="s">
        <v>3960</v>
      </c>
    </row>
    <row r="86" spans="2:118" ht="6.75" customHeight="1">
      <c r="B86" s="67"/>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68"/>
      <c r="BA86" s="3">
        <v>85</v>
      </c>
      <c r="BH86" s="3" t="s">
        <v>3961</v>
      </c>
      <c r="BM86" s="3" t="s">
        <v>3962</v>
      </c>
      <c r="BN86" s="3">
        <v>13099</v>
      </c>
      <c r="BO86" s="3" t="s">
        <v>3963</v>
      </c>
      <c r="BP86" s="3" t="s">
        <v>3964</v>
      </c>
      <c r="BQ86" s="3" t="s">
        <v>3965</v>
      </c>
      <c r="BU86" s="3" t="s">
        <v>3966</v>
      </c>
      <c r="BV86" s="3" t="s">
        <v>3967</v>
      </c>
      <c r="CE86" s="3" t="s">
        <v>3968</v>
      </c>
      <c r="CF86" s="3" t="s">
        <v>3969</v>
      </c>
      <c r="CI86" s="3">
        <v>85</v>
      </c>
      <c r="CP86" s="3" t="s">
        <v>3970</v>
      </c>
      <c r="CU86" s="3" t="s">
        <v>2705</v>
      </c>
      <c r="CV86" s="3" t="s">
        <v>200</v>
      </c>
      <c r="CW86" s="3" t="s">
        <v>3971</v>
      </c>
      <c r="CX86" s="3" t="s">
        <v>3972</v>
      </c>
      <c r="CY86" s="3" t="s">
        <v>3973</v>
      </c>
      <c r="DC86" s="3" t="s">
        <v>3974</v>
      </c>
      <c r="DD86" s="3" t="s">
        <v>3975</v>
      </c>
      <c r="DM86" s="3" t="s">
        <v>3976</v>
      </c>
      <c r="DN86" s="3" t="s">
        <v>3977</v>
      </c>
    </row>
    <row r="87" spans="2:118" ht="24" customHeight="1">
      <c r="B87" s="67"/>
      <c r="C87" s="151" t="s">
        <v>280</v>
      </c>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68"/>
      <c r="BA87" s="3">
        <v>86</v>
      </c>
      <c r="BH87" s="3" t="s">
        <v>3978</v>
      </c>
      <c r="BM87" s="3">
        <v>12099</v>
      </c>
      <c r="BO87" s="3" t="s">
        <v>3979</v>
      </c>
      <c r="BP87" s="3" t="s">
        <v>3980</v>
      </c>
      <c r="BQ87" s="3" t="s">
        <v>3981</v>
      </c>
      <c r="BU87" s="3" t="s">
        <v>3982</v>
      </c>
      <c r="BV87" s="3" t="s">
        <v>3983</v>
      </c>
      <c r="CE87" s="3" t="s">
        <v>3984</v>
      </c>
      <c r="CF87" s="3" t="s">
        <v>3985</v>
      </c>
      <c r="CI87" s="3">
        <v>86</v>
      </c>
      <c r="CP87" s="3" t="s">
        <v>3986</v>
      </c>
      <c r="CU87" s="3" t="s">
        <v>200</v>
      </c>
      <c r="CW87" s="3" t="s">
        <v>3987</v>
      </c>
      <c r="CX87" s="3" t="s">
        <v>3988</v>
      </c>
      <c r="CY87" s="3" t="s">
        <v>3989</v>
      </c>
      <c r="DC87" s="3" t="s">
        <v>3990</v>
      </c>
      <c r="DD87" s="3" t="s">
        <v>3991</v>
      </c>
      <c r="DM87" s="3" t="s">
        <v>3992</v>
      </c>
      <c r="DN87" s="3" t="s">
        <v>3993</v>
      </c>
    </row>
    <row r="88" spans="2:118" ht="15" customHeight="1" thickBot="1">
      <c r="B88" s="69"/>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1"/>
      <c r="BA88" s="3">
        <v>87</v>
      </c>
      <c r="BH88" s="3" t="s">
        <v>3994</v>
      </c>
      <c r="BO88" s="3" t="s">
        <v>3995</v>
      </c>
      <c r="BP88" s="3" t="s">
        <v>3996</v>
      </c>
      <c r="BQ88" s="3" t="s">
        <v>3997</v>
      </c>
      <c r="BU88" s="3" t="s">
        <v>3998</v>
      </c>
      <c r="BV88" s="3" t="s">
        <v>3999</v>
      </c>
      <c r="CE88" s="3" t="s">
        <v>4000</v>
      </c>
      <c r="CF88" s="3" t="s">
        <v>4001</v>
      </c>
      <c r="CI88" s="3">
        <v>87</v>
      </c>
      <c r="CP88" s="3" t="s">
        <v>4002</v>
      </c>
      <c r="CW88" s="3" t="s">
        <v>4003</v>
      </c>
      <c r="CX88" s="3" t="s">
        <v>4004</v>
      </c>
      <c r="CY88" s="3" t="s">
        <v>4005</v>
      </c>
      <c r="DC88" s="3" t="s">
        <v>4006</v>
      </c>
      <c r="DD88" s="3" t="s">
        <v>4007</v>
      </c>
      <c r="DM88" s="3" t="s">
        <v>4008</v>
      </c>
      <c r="DN88" s="3" t="s">
        <v>4009</v>
      </c>
    </row>
    <row r="89" spans="2:118" ht="15" customHeight="1" thickBot="1">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BA89" s="3">
        <v>88</v>
      </c>
      <c r="BH89" s="3" t="s">
        <v>4010</v>
      </c>
      <c r="BO89" s="3" t="s">
        <v>4011</v>
      </c>
      <c r="BP89" s="3" t="s">
        <v>4012</v>
      </c>
      <c r="BQ89" s="3" t="s">
        <v>4013</v>
      </c>
      <c r="BU89" s="3" t="s">
        <v>4014</v>
      </c>
      <c r="BV89" s="3" t="s">
        <v>4015</v>
      </c>
      <c r="CE89" s="3" t="s">
        <v>4016</v>
      </c>
      <c r="CF89" s="3" t="s">
        <v>4017</v>
      </c>
      <c r="CI89" s="3">
        <v>88</v>
      </c>
      <c r="CP89" s="3" t="s">
        <v>4018</v>
      </c>
      <c r="CW89" s="3" t="s">
        <v>4019</v>
      </c>
      <c r="CX89" s="3" t="s">
        <v>2337</v>
      </c>
      <c r="CY89" s="3" t="s">
        <v>4020</v>
      </c>
      <c r="DC89" s="3" t="s">
        <v>4021</v>
      </c>
      <c r="DD89" s="3" t="s">
        <v>4022</v>
      </c>
      <c r="DM89" s="3" t="s">
        <v>4023</v>
      </c>
      <c r="DN89" s="3" t="s">
        <v>4024</v>
      </c>
    </row>
    <row r="90" spans="2:118" ht="15" customHeight="1">
      <c r="B90" s="64"/>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66"/>
      <c r="BA90" s="3">
        <v>89</v>
      </c>
      <c r="BH90" s="3" t="s">
        <v>4025</v>
      </c>
      <c r="BO90" s="3" t="s">
        <v>4026</v>
      </c>
      <c r="BP90" s="3" t="s">
        <v>4027</v>
      </c>
      <c r="BQ90" s="3" t="s">
        <v>4028</v>
      </c>
      <c r="BU90" s="3" t="s">
        <v>4029</v>
      </c>
      <c r="BV90" s="3" t="s">
        <v>4030</v>
      </c>
      <c r="CE90" s="3" t="s">
        <v>4031</v>
      </c>
      <c r="CF90" s="3" t="s">
        <v>4032</v>
      </c>
      <c r="CI90" s="3">
        <v>89</v>
      </c>
      <c r="CP90" s="3" t="s">
        <v>4033</v>
      </c>
      <c r="CW90" s="3" t="s">
        <v>4034</v>
      </c>
      <c r="CX90" s="3" t="s">
        <v>4035</v>
      </c>
      <c r="CY90" s="3" t="s">
        <v>4036</v>
      </c>
      <c r="DC90" s="3" t="s">
        <v>4037</v>
      </c>
      <c r="DD90" s="3" t="s">
        <v>4038</v>
      </c>
      <c r="DM90" s="3" t="s">
        <v>4039</v>
      </c>
      <c r="DN90" s="3" t="s">
        <v>4040</v>
      </c>
    </row>
    <row r="91" spans="2:118" ht="48" customHeight="1">
      <c r="B91" s="67"/>
      <c r="C91" s="151" t="s">
        <v>281</v>
      </c>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68"/>
      <c r="BA91" s="3">
        <v>90</v>
      </c>
      <c r="BH91" s="3" t="s">
        <v>4041</v>
      </c>
      <c r="BO91" s="3" t="s">
        <v>4042</v>
      </c>
      <c r="BP91" s="3" t="s">
        <v>4043</v>
      </c>
      <c r="BQ91" s="3" t="s">
        <v>4044</v>
      </c>
      <c r="BU91" s="3" t="s">
        <v>4045</v>
      </c>
      <c r="BV91" s="3" t="s">
        <v>4046</v>
      </c>
      <c r="CE91" s="3" t="s">
        <v>4047</v>
      </c>
      <c r="CF91" s="3" t="s">
        <v>4048</v>
      </c>
      <c r="CI91" s="3">
        <v>90</v>
      </c>
      <c r="CP91" s="3" t="s">
        <v>4049</v>
      </c>
      <c r="CW91" s="3" t="s">
        <v>4050</v>
      </c>
      <c r="CX91" s="3" t="s">
        <v>4051</v>
      </c>
      <c r="CY91" s="3" t="s">
        <v>4052</v>
      </c>
      <c r="DC91" s="3" t="s">
        <v>4053</v>
      </c>
      <c r="DD91" s="3" t="s">
        <v>4054</v>
      </c>
      <c r="DM91" s="3" t="s">
        <v>4055</v>
      </c>
      <c r="DN91" s="3" t="s">
        <v>4056</v>
      </c>
    </row>
    <row r="92" spans="2:118" ht="6.75" customHeight="1">
      <c r="B92" s="67"/>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68"/>
      <c r="BA92" s="3">
        <v>91</v>
      </c>
      <c r="BH92" s="3" t="s">
        <v>4057</v>
      </c>
      <c r="BO92" s="3" t="s">
        <v>4058</v>
      </c>
      <c r="BP92" s="3" t="s">
        <v>4059</v>
      </c>
      <c r="BQ92" s="3" t="s">
        <v>4060</v>
      </c>
      <c r="BU92" s="3" t="s">
        <v>4061</v>
      </c>
      <c r="BV92" s="3" t="s">
        <v>4062</v>
      </c>
      <c r="CE92" s="3" t="s">
        <v>4063</v>
      </c>
      <c r="CF92" s="3" t="s">
        <v>4064</v>
      </c>
      <c r="CI92" s="3">
        <v>91</v>
      </c>
      <c r="CP92" s="3" t="s">
        <v>4065</v>
      </c>
      <c r="CW92" s="3" t="s">
        <v>4066</v>
      </c>
      <c r="CX92" s="3" t="s">
        <v>4067</v>
      </c>
      <c r="CY92" s="3" t="s">
        <v>4068</v>
      </c>
      <c r="DC92" s="3" t="s">
        <v>4069</v>
      </c>
      <c r="DD92" s="3" t="s">
        <v>4070</v>
      </c>
      <c r="DM92" s="3" t="s">
        <v>4071</v>
      </c>
      <c r="DN92" s="3" t="s">
        <v>4072</v>
      </c>
    </row>
    <row r="93" spans="2:118" ht="72" customHeight="1">
      <c r="B93" s="67"/>
      <c r="C93" s="145" t="s">
        <v>282</v>
      </c>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c r="AD93" s="68"/>
      <c r="BA93" s="3">
        <v>92</v>
      </c>
      <c r="BH93" s="3" t="s">
        <v>4073</v>
      </c>
      <c r="BO93" s="3" t="s">
        <v>4074</v>
      </c>
      <c r="BP93" s="3" t="s">
        <v>4075</v>
      </c>
      <c r="BQ93" s="3" t="s">
        <v>4076</v>
      </c>
      <c r="BU93" s="3" t="s">
        <v>4077</v>
      </c>
      <c r="BV93" s="3" t="s">
        <v>4078</v>
      </c>
      <c r="CE93" s="3" t="s">
        <v>4079</v>
      </c>
      <c r="CF93" s="3" t="s">
        <v>4080</v>
      </c>
      <c r="CI93" s="3">
        <v>92</v>
      </c>
      <c r="CP93" s="3" t="s">
        <v>4081</v>
      </c>
      <c r="CW93" s="3" t="s">
        <v>4082</v>
      </c>
      <c r="CX93" s="3" t="s">
        <v>4083</v>
      </c>
      <c r="CY93" s="3" t="s">
        <v>4084</v>
      </c>
      <c r="DC93" s="3" t="s">
        <v>4085</v>
      </c>
      <c r="DD93" s="3" t="s">
        <v>4086</v>
      </c>
      <c r="DM93" s="3" t="s">
        <v>4087</v>
      </c>
      <c r="DN93" s="3" t="s">
        <v>4088</v>
      </c>
    </row>
    <row r="94" spans="2:118" ht="6.75" customHeight="1">
      <c r="B94" s="67"/>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68"/>
      <c r="BA94" s="3">
        <v>93</v>
      </c>
      <c r="BH94" s="3" t="s">
        <v>4089</v>
      </c>
      <c r="BO94" s="3" t="s">
        <v>4090</v>
      </c>
      <c r="BP94" s="3" t="s">
        <v>4091</v>
      </c>
      <c r="BQ94" s="3" t="s">
        <v>4092</v>
      </c>
      <c r="BU94" s="3" t="s">
        <v>4093</v>
      </c>
      <c r="BV94" s="3" t="s">
        <v>4094</v>
      </c>
      <c r="CE94" s="3" t="s">
        <v>4095</v>
      </c>
      <c r="CF94" s="3" t="s">
        <v>4096</v>
      </c>
      <c r="CI94" s="3">
        <v>93</v>
      </c>
      <c r="CP94" s="3" t="s">
        <v>4097</v>
      </c>
      <c r="CW94" s="3" t="s">
        <v>4098</v>
      </c>
      <c r="CX94" s="3" t="s">
        <v>4099</v>
      </c>
      <c r="CY94" s="3" t="s">
        <v>4100</v>
      </c>
      <c r="DC94" s="3" t="s">
        <v>4101</v>
      </c>
      <c r="DD94" s="3" t="s">
        <v>4102</v>
      </c>
      <c r="DM94" s="3" t="s">
        <v>3021</v>
      </c>
      <c r="DN94" s="3" t="s">
        <v>4103</v>
      </c>
    </row>
    <row r="95" spans="2:118" ht="60" customHeight="1">
      <c r="B95" s="67"/>
      <c r="C95" s="145" t="s">
        <v>283</v>
      </c>
      <c r="D95" s="145"/>
      <c r="E95" s="145"/>
      <c r="F95" s="145"/>
      <c r="G95" s="145"/>
      <c r="H95" s="145"/>
      <c r="I95" s="145"/>
      <c r="J95" s="145"/>
      <c r="K95" s="145"/>
      <c r="L95" s="145"/>
      <c r="M95" s="145"/>
      <c r="N95" s="145"/>
      <c r="O95" s="145"/>
      <c r="P95" s="145"/>
      <c r="Q95" s="145"/>
      <c r="R95" s="145"/>
      <c r="S95" s="145"/>
      <c r="T95" s="145"/>
      <c r="U95" s="145"/>
      <c r="V95" s="145"/>
      <c r="W95" s="145"/>
      <c r="X95" s="145"/>
      <c r="Y95" s="145"/>
      <c r="Z95" s="145"/>
      <c r="AA95" s="145"/>
      <c r="AB95" s="145"/>
      <c r="AC95" s="145"/>
      <c r="AD95" s="68"/>
      <c r="BA95" s="3">
        <v>94</v>
      </c>
      <c r="BH95" s="3" t="s">
        <v>4104</v>
      </c>
      <c r="BO95" s="3" t="s">
        <v>4105</v>
      </c>
      <c r="BP95" s="3" t="s">
        <v>4106</v>
      </c>
      <c r="BQ95" s="3" t="s">
        <v>4107</v>
      </c>
      <c r="BU95" s="3" t="s">
        <v>4108</v>
      </c>
      <c r="BV95" s="3" t="s">
        <v>4109</v>
      </c>
      <c r="CE95" s="3" t="s">
        <v>4110</v>
      </c>
      <c r="CF95" s="3" t="s">
        <v>4111</v>
      </c>
      <c r="CI95" s="3">
        <v>94</v>
      </c>
      <c r="CP95" s="3" t="s">
        <v>4112</v>
      </c>
      <c r="CW95" s="3" t="s">
        <v>4113</v>
      </c>
      <c r="CX95" s="3" t="s">
        <v>4114</v>
      </c>
      <c r="CY95" s="3" t="s">
        <v>4115</v>
      </c>
      <c r="DC95" s="3" t="s">
        <v>4116</v>
      </c>
      <c r="DD95" s="3" t="s">
        <v>4117</v>
      </c>
      <c r="DM95" s="3" t="s">
        <v>4118</v>
      </c>
      <c r="DN95" s="3" t="s">
        <v>4119</v>
      </c>
    </row>
    <row r="96" spans="2:118" ht="6.75" customHeight="1">
      <c r="B96" s="67"/>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68"/>
      <c r="BA96" s="3">
        <v>95</v>
      </c>
      <c r="BH96" s="3" t="s">
        <v>4120</v>
      </c>
      <c r="BO96" s="3" t="s">
        <v>4121</v>
      </c>
      <c r="BP96" s="3" t="s">
        <v>4122</v>
      </c>
      <c r="BQ96" s="3" t="s">
        <v>4123</v>
      </c>
      <c r="BU96" s="3" t="s">
        <v>4124</v>
      </c>
      <c r="BV96" s="3" t="s">
        <v>4125</v>
      </c>
      <c r="CE96" s="3" t="s">
        <v>4126</v>
      </c>
      <c r="CF96" s="3" t="s">
        <v>4127</v>
      </c>
      <c r="CI96" s="3">
        <v>95</v>
      </c>
      <c r="CP96" s="3" t="s">
        <v>4128</v>
      </c>
      <c r="CW96" s="3" t="s">
        <v>4129</v>
      </c>
      <c r="CX96" s="3" t="s">
        <v>4130</v>
      </c>
      <c r="CY96" s="3" t="s">
        <v>4131</v>
      </c>
      <c r="DC96" s="3" t="s">
        <v>4132</v>
      </c>
      <c r="DD96" s="3" t="s">
        <v>4133</v>
      </c>
      <c r="DM96" s="3" t="s">
        <v>4134</v>
      </c>
      <c r="DN96" s="3" t="s">
        <v>4135</v>
      </c>
    </row>
    <row r="97" spans="2:118" ht="36" customHeight="1">
      <c r="B97" s="67"/>
      <c r="C97" s="151" t="s">
        <v>5817</v>
      </c>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68"/>
      <c r="BA97" s="3">
        <v>96</v>
      </c>
      <c r="BH97" s="3" t="s">
        <v>4136</v>
      </c>
      <c r="BO97" s="3" t="s">
        <v>4137</v>
      </c>
      <c r="BP97" s="3" t="s">
        <v>4138</v>
      </c>
      <c r="BQ97" s="3" t="s">
        <v>4139</v>
      </c>
      <c r="BU97" s="3" t="s">
        <v>4140</v>
      </c>
      <c r="BV97" s="3" t="s">
        <v>4141</v>
      </c>
      <c r="CE97" s="3" t="s">
        <v>4142</v>
      </c>
      <c r="CF97" s="3" t="s">
        <v>4143</v>
      </c>
      <c r="CI97" s="3">
        <v>96</v>
      </c>
      <c r="CP97" s="3" t="s">
        <v>4144</v>
      </c>
      <c r="CW97" s="3" t="s">
        <v>4145</v>
      </c>
      <c r="CX97" s="3" t="s">
        <v>4146</v>
      </c>
      <c r="CY97" s="3" t="s">
        <v>4147</v>
      </c>
      <c r="DC97" s="3" t="s">
        <v>4148</v>
      </c>
      <c r="DD97" s="3" t="s">
        <v>4149</v>
      </c>
      <c r="DM97" s="3" t="s">
        <v>4150</v>
      </c>
      <c r="DN97" s="3" t="s">
        <v>4151</v>
      </c>
    </row>
    <row r="98" spans="2:118" ht="6.75" customHeight="1">
      <c r="B98" s="67"/>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8"/>
      <c r="BA98" s="3">
        <v>97</v>
      </c>
      <c r="BH98" s="3" t="s">
        <v>4152</v>
      </c>
      <c r="BO98" s="3" t="s">
        <v>4153</v>
      </c>
      <c r="BP98" s="3" t="s">
        <v>4154</v>
      </c>
      <c r="BQ98" s="3" t="s">
        <v>4155</v>
      </c>
      <c r="BU98" s="3" t="s">
        <v>4156</v>
      </c>
      <c r="BV98" s="3" t="s">
        <v>4157</v>
      </c>
      <c r="CE98" s="3" t="s">
        <v>4158</v>
      </c>
      <c r="CF98" s="3" t="s">
        <v>4159</v>
      </c>
      <c r="CI98" s="3">
        <v>97</v>
      </c>
      <c r="CP98" s="3" t="s">
        <v>4160</v>
      </c>
      <c r="CW98" s="3" t="s">
        <v>4161</v>
      </c>
      <c r="CX98" s="3" t="s">
        <v>4162</v>
      </c>
      <c r="CY98" s="3" t="s">
        <v>4163</v>
      </c>
      <c r="DC98" s="3" t="s">
        <v>4164</v>
      </c>
      <c r="DD98" s="3" t="s">
        <v>4165</v>
      </c>
      <c r="DM98" s="3" t="s">
        <v>4166</v>
      </c>
      <c r="DN98" s="3" t="s">
        <v>4167</v>
      </c>
    </row>
    <row r="99" spans="2:118" ht="24" customHeight="1">
      <c r="B99" s="67"/>
      <c r="C99" s="151" t="s">
        <v>284</v>
      </c>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68"/>
      <c r="BA99" s="3">
        <v>98</v>
      </c>
      <c r="BH99" s="3" t="s">
        <v>4168</v>
      </c>
      <c r="BO99" s="3" t="s">
        <v>4169</v>
      </c>
      <c r="BP99" s="3" t="s">
        <v>4170</v>
      </c>
      <c r="BQ99" s="3" t="s">
        <v>4171</v>
      </c>
      <c r="BU99" s="3" t="s">
        <v>4172</v>
      </c>
      <c r="BV99" s="3" t="s">
        <v>4173</v>
      </c>
      <c r="CE99" s="3" t="s">
        <v>4174</v>
      </c>
      <c r="CF99" s="3" t="s">
        <v>4175</v>
      </c>
      <c r="CI99" s="3">
        <v>98</v>
      </c>
      <c r="CP99" s="3" t="s">
        <v>4176</v>
      </c>
      <c r="CW99" s="3" t="s">
        <v>4177</v>
      </c>
      <c r="CX99" s="3" t="s">
        <v>4178</v>
      </c>
      <c r="CY99" s="3" t="s">
        <v>1956</v>
      </c>
      <c r="DC99" s="3" t="s">
        <v>4179</v>
      </c>
      <c r="DD99" s="3" t="s">
        <v>4180</v>
      </c>
      <c r="DM99" s="3" t="s">
        <v>2704</v>
      </c>
      <c r="DN99" s="3" t="s">
        <v>4181</v>
      </c>
    </row>
    <row r="100" spans="2:118" ht="6.75" customHeight="1">
      <c r="B100" s="67"/>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68"/>
      <c r="BA100" s="3">
        <v>99</v>
      </c>
      <c r="BH100" s="3" t="s">
        <v>4182</v>
      </c>
      <c r="BO100" s="3" t="s">
        <v>4183</v>
      </c>
      <c r="BP100" s="3" t="s">
        <v>4184</v>
      </c>
      <c r="BQ100" s="3" t="s">
        <v>4185</v>
      </c>
      <c r="BU100" s="3" t="s">
        <v>4186</v>
      </c>
      <c r="BV100" s="3" t="s">
        <v>4187</v>
      </c>
      <c r="CE100" s="3" t="s">
        <v>4188</v>
      </c>
      <c r="CF100" s="3" t="s">
        <v>4189</v>
      </c>
      <c r="CI100" s="3">
        <v>99</v>
      </c>
      <c r="CP100" s="3" t="s">
        <v>4190</v>
      </c>
      <c r="CW100" s="3" t="s">
        <v>1959</v>
      </c>
      <c r="CX100" s="3" t="s">
        <v>4191</v>
      </c>
      <c r="CY100" s="3" t="s">
        <v>4192</v>
      </c>
      <c r="DC100" s="3" t="s">
        <v>4193</v>
      </c>
      <c r="DD100" s="3" t="s">
        <v>4194</v>
      </c>
      <c r="DM100" s="3" t="s">
        <v>4195</v>
      </c>
      <c r="DN100" s="3" t="s">
        <v>4196</v>
      </c>
    </row>
    <row r="101" spans="2:118" ht="15" customHeight="1">
      <c r="B101" s="67"/>
      <c r="C101" s="46"/>
      <c r="D101" s="46"/>
      <c r="E101" s="46"/>
      <c r="F101" s="152" t="s">
        <v>376</v>
      </c>
      <c r="G101" s="153"/>
      <c r="H101" s="153"/>
      <c r="I101" s="153"/>
      <c r="J101" s="154"/>
      <c r="K101" s="155" t="s">
        <v>26</v>
      </c>
      <c r="L101" s="155"/>
      <c r="M101" s="155"/>
      <c r="N101" s="155"/>
      <c r="O101" s="155"/>
      <c r="P101" s="155"/>
      <c r="Q101" s="155"/>
      <c r="R101" s="155"/>
      <c r="S101" s="155"/>
      <c r="T101" s="155"/>
      <c r="U101" s="155"/>
      <c r="V101" s="155"/>
      <c r="W101" s="155"/>
      <c r="X101" s="155"/>
      <c r="Y101" s="155"/>
      <c r="Z101" s="155"/>
      <c r="AA101" s="46"/>
      <c r="AB101" s="46"/>
      <c r="AC101" s="46"/>
      <c r="AD101" s="68"/>
      <c r="BA101" s="3">
        <v>100</v>
      </c>
      <c r="BH101" s="3" t="s">
        <v>4197</v>
      </c>
      <c r="BO101" s="3" t="s">
        <v>4198</v>
      </c>
      <c r="BP101" s="3" t="s">
        <v>4199</v>
      </c>
      <c r="BQ101" s="3" t="s">
        <v>4200</v>
      </c>
      <c r="BU101" s="3" t="s">
        <v>4201</v>
      </c>
      <c r="BV101" s="3" t="s">
        <v>4202</v>
      </c>
      <c r="CE101" s="3" t="s">
        <v>4203</v>
      </c>
      <c r="CF101" s="3" t="s">
        <v>4204</v>
      </c>
      <c r="CI101" s="3">
        <v>100</v>
      </c>
      <c r="CP101" s="3" t="s">
        <v>4205</v>
      </c>
      <c r="CW101" s="3" t="s">
        <v>4206</v>
      </c>
      <c r="CX101" s="3" t="s">
        <v>4207</v>
      </c>
      <c r="CY101" s="3" t="s">
        <v>4208</v>
      </c>
      <c r="DC101" s="3" t="s">
        <v>4209</v>
      </c>
      <c r="DD101" s="3" t="s">
        <v>4210</v>
      </c>
      <c r="DM101" s="3" t="s">
        <v>4211</v>
      </c>
      <c r="DN101" s="3" t="s">
        <v>4212</v>
      </c>
    </row>
    <row r="102" spans="2:118" ht="24" customHeight="1">
      <c r="B102" s="67"/>
      <c r="C102" s="46"/>
      <c r="D102" s="46"/>
      <c r="E102" s="46"/>
      <c r="F102" s="156" t="s">
        <v>5818</v>
      </c>
      <c r="G102" s="157"/>
      <c r="H102" s="157"/>
      <c r="I102" s="157"/>
      <c r="J102" s="158"/>
      <c r="K102" s="159" t="s">
        <v>27</v>
      </c>
      <c r="L102" s="159"/>
      <c r="M102" s="159"/>
      <c r="N102" s="159"/>
      <c r="O102" s="159"/>
      <c r="P102" s="159"/>
      <c r="Q102" s="159"/>
      <c r="R102" s="159"/>
      <c r="S102" s="159"/>
      <c r="T102" s="159"/>
      <c r="U102" s="159"/>
      <c r="V102" s="159"/>
      <c r="W102" s="159"/>
      <c r="X102" s="159"/>
      <c r="Y102" s="159"/>
      <c r="Z102" s="159"/>
      <c r="AA102" s="46"/>
      <c r="AB102" s="46"/>
      <c r="AC102" s="46"/>
      <c r="AD102" s="68"/>
      <c r="BA102" s="3">
        <v>101</v>
      </c>
      <c r="BH102" s="3" t="s">
        <v>4213</v>
      </c>
      <c r="BO102" s="3" t="s">
        <v>4214</v>
      </c>
      <c r="BP102" s="3" t="s">
        <v>4215</v>
      </c>
      <c r="BQ102" s="3" t="s">
        <v>4216</v>
      </c>
      <c r="BU102" s="3" t="s">
        <v>4217</v>
      </c>
      <c r="BV102" s="3" t="s">
        <v>4218</v>
      </c>
      <c r="CE102" s="3" t="s">
        <v>4219</v>
      </c>
      <c r="CF102" s="3" t="s">
        <v>4220</v>
      </c>
      <c r="CI102" s="3">
        <v>101</v>
      </c>
      <c r="CP102" s="3" t="s">
        <v>4221</v>
      </c>
      <c r="CW102" s="3" t="s">
        <v>4144</v>
      </c>
      <c r="CX102" s="3" t="s">
        <v>4222</v>
      </c>
      <c r="CY102" s="3" t="s">
        <v>4223</v>
      </c>
      <c r="DC102" s="3" t="s">
        <v>4224</v>
      </c>
      <c r="DD102" s="3" t="s">
        <v>4225</v>
      </c>
      <c r="DM102" s="3" t="s">
        <v>4226</v>
      </c>
      <c r="DN102" s="3" t="s">
        <v>4227</v>
      </c>
    </row>
    <row r="103" spans="2:118" ht="36" customHeight="1">
      <c r="B103" s="67"/>
      <c r="C103" s="46"/>
      <c r="D103" s="46"/>
      <c r="E103" s="46"/>
      <c r="F103" s="156" t="s">
        <v>5819</v>
      </c>
      <c r="G103" s="157"/>
      <c r="H103" s="157"/>
      <c r="I103" s="157"/>
      <c r="J103" s="158"/>
      <c r="K103" s="159" t="s">
        <v>28</v>
      </c>
      <c r="L103" s="159"/>
      <c r="M103" s="159"/>
      <c r="N103" s="159"/>
      <c r="O103" s="159"/>
      <c r="P103" s="159"/>
      <c r="Q103" s="159"/>
      <c r="R103" s="159"/>
      <c r="S103" s="159"/>
      <c r="T103" s="159"/>
      <c r="U103" s="159"/>
      <c r="V103" s="159"/>
      <c r="W103" s="159"/>
      <c r="X103" s="159"/>
      <c r="Y103" s="159"/>
      <c r="Z103" s="159"/>
      <c r="AA103" s="46"/>
      <c r="AB103" s="46"/>
      <c r="AC103" s="46"/>
      <c r="AD103" s="68"/>
      <c r="BA103" s="3">
        <v>102</v>
      </c>
      <c r="BH103" s="3" t="s">
        <v>4228</v>
      </c>
      <c r="BO103" s="3" t="s">
        <v>4229</v>
      </c>
      <c r="BP103" s="3" t="s">
        <v>4230</v>
      </c>
      <c r="BQ103" s="3" t="s">
        <v>4231</v>
      </c>
      <c r="BU103" s="3" t="s">
        <v>4232</v>
      </c>
      <c r="BV103" s="3" t="s">
        <v>4233</v>
      </c>
      <c r="CE103" s="3" t="s">
        <v>4234</v>
      </c>
      <c r="CF103" s="3" t="s">
        <v>4235</v>
      </c>
      <c r="CI103" s="3">
        <v>102</v>
      </c>
      <c r="CP103" s="3" t="s">
        <v>4236</v>
      </c>
      <c r="CW103" s="3" t="s">
        <v>4237</v>
      </c>
      <c r="CX103" s="3" t="s">
        <v>4238</v>
      </c>
      <c r="CY103" s="3" t="s">
        <v>4239</v>
      </c>
      <c r="DC103" s="3" t="s">
        <v>4240</v>
      </c>
      <c r="DD103" s="3" t="s">
        <v>4241</v>
      </c>
      <c r="DM103" s="3" t="s">
        <v>4242</v>
      </c>
      <c r="DN103" s="3" t="s">
        <v>4243</v>
      </c>
    </row>
    <row r="104" spans="2:118" ht="36" customHeight="1">
      <c r="B104" s="67"/>
      <c r="C104" s="46"/>
      <c r="D104" s="46"/>
      <c r="E104" s="46"/>
      <c r="F104" s="156" t="s">
        <v>5820</v>
      </c>
      <c r="G104" s="157"/>
      <c r="H104" s="157"/>
      <c r="I104" s="157"/>
      <c r="J104" s="158"/>
      <c r="K104" s="159" t="s">
        <v>29</v>
      </c>
      <c r="L104" s="159"/>
      <c r="M104" s="159"/>
      <c r="N104" s="159"/>
      <c r="O104" s="159"/>
      <c r="P104" s="159"/>
      <c r="Q104" s="159"/>
      <c r="R104" s="159"/>
      <c r="S104" s="159"/>
      <c r="T104" s="159"/>
      <c r="U104" s="159"/>
      <c r="V104" s="159"/>
      <c r="W104" s="159"/>
      <c r="X104" s="159"/>
      <c r="Y104" s="159"/>
      <c r="Z104" s="159"/>
      <c r="AA104" s="46"/>
      <c r="AB104" s="46"/>
      <c r="AC104" s="46"/>
      <c r="AD104" s="68"/>
      <c r="BA104" s="3">
        <v>103</v>
      </c>
      <c r="BH104" s="3" t="s">
        <v>4244</v>
      </c>
      <c r="BO104" s="3" t="s">
        <v>4245</v>
      </c>
      <c r="BP104" s="3" t="s">
        <v>4246</v>
      </c>
      <c r="BQ104" s="3" t="s">
        <v>4247</v>
      </c>
      <c r="BU104" s="3" t="s">
        <v>4248</v>
      </c>
      <c r="BV104" s="3" t="s">
        <v>4249</v>
      </c>
      <c r="CE104" s="3" t="s">
        <v>4250</v>
      </c>
      <c r="CF104" s="3" t="s">
        <v>4251</v>
      </c>
      <c r="CI104" s="3">
        <v>103</v>
      </c>
      <c r="CP104" s="3" t="s">
        <v>4252</v>
      </c>
      <c r="CW104" s="3" t="s">
        <v>4253</v>
      </c>
      <c r="CX104" s="3" t="s">
        <v>4254</v>
      </c>
      <c r="CY104" s="3" t="s">
        <v>1848</v>
      </c>
      <c r="DC104" s="3" t="s">
        <v>4255</v>
      </c>
      <c r="DD104" s="3" t="s">
        <v>4256</v>
      </c>
      <c r="DM104" s="3" t="s">
        <v>4257</v>
      </c>
      <c r="DN104" s="3" t="s">
        <v>4258</v>
      </c>
    </row>
    <row r="105" spans="2:118" ht="24" customHeight="1">
      <c r="B105" s="67"/>
      <c r="C105" s="46"/>
      <c r="D105" s="46"/>
      <c r="E105" s="46"/>
      <c r="F105" s="156" t="s">
        <v>5821</v>
      </c>
      <c r="G105" s="157"/>
      <c r="H105" s="157"/>
      <c r="I105" s="157"/>
      <c r="J105" s="158"/>
      <c r="K105" s="159" t="s">
        <v>30</v>
      </c>
      <c r="L105" s="159"/>
      <c r="M105" s="159"/>
      <c r="N105" s="159"/>
      <c r="O105" s="159"/>
      <c r="P105" s="159"/>
      <c r="Q105" s="159"/>
      <c r="R105" s="159"/>
      <c r="S105" s="159"/>
      <c r="T105" s="159"/>
      <c r="U105" s="159"/>
      <c r="V105" s="159"/>
      <c r="W105" s="159"/>
      <c r="X105" s="159"/>
      <c r="Y105" s="159"/>
      <c r="Z105" s="159"/>
      <c r="AA105" s="46"/>
      <c r="AB105" s="46"/>
      <c r="AC105" s="46"/>
      <c r="AD105" s="68"/>
      <c r="BA105" s="3">
        <v>104</v>
      </c>
      <c r="BH105" s="3" t="s">
        <v>4259</v>
      </c>
      <c r="BO105" s="3" t="s">
        <v>4260</v>
      </c>
      <c r="BP105" s="3" t="s">
        <v>4261</v>
      </c>
      <c r="BQ105" s="3" t="s">
        <v>4262</v>
      </c>
      <c r="BU105" s="3" t="s">
        <v>4263</v>
      </c>
      <c r="BV105" s="3" t="s">
        <v>4264</v>
      </c>
      <c r="CE105" s="3" t="s">
        <v>4265</v>
      </c>
      <c r="CF105" s="3" t="s">
        <v>4266</v>
      </c>
      <c r="CI105" s="3">
        <v>104</v>
      </c>
      <c r="CP105" s="3" t="s">
        <v>4267</v>
      </c>
      <c r="CW105" s="3" t="s">
        <v>4268</v>
      </c>
      <c r="CX105" s="3" t="s">
        <v>4269</v>
      </c>
      <c r="CY105" s="3" t="s">
        <v>4270</v>
      </c>
      <c r="DC105" s="3" t="s">
        <v>4271</v>
      </c>
      <c r="DD105" s="3" t="s">
        <v>4272</v>
      </c>
      <c r="DM105" s="3" t="s">
        <v>4273</v>
      </c>
      <c r="DN105" s="3" t="s">
        <v>4274</v>
      </c>
    </row>
    <row r="106" spans="2:118" ht="6.75" customHeight="1">
      <c r="B106" s="67"/>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68"/>
      <c r="BA106" s="3">
        <v>105</v>
      </c>
      <c r="BH106" s="3" t="s">
        <v>4275</v>
      </c>
      <c r="BO106" s="3" t="s">
        <v>4276</v>
      </c>
      <c r="BP106" s="3" t="s">
        <v>4277</v>
      </c>
      <c r="BQ106" s="3" t="s">
        <v>4278</v>
      </c>
      <c r="BU106" s="3" t="s">
        <v>4279</v>
      </c>
      <c r="BV106" s="3" t="s">
        <v>4280</v>
      </c>
      <c r="CE106" s="3" t="s">
        <v>4281</v>
      </c>
      <c r="CF106" s="3" t="s">
        <v>4282</v>
      </c>
      <c r="CI106" s="3">
        <v>105</v>
      </c>
      <c r="CP106" s="3" t="s">
        <v>1848</v>
      </c>
      <c r="CW106" s="3" t="s">
        <v>4283</v>
      </c>
      <c r="CX106" s="3" t="s">
        <v>4284</v>
      </c>
      <c r="CY106" s="3" t="s">
        <v>4285</v>
      </c>
      <c r="DC106" s="3" t="s">
        <v>4286</v>
      </c>
      <c r="DD106" s="3" t="s">
        <v>3447</v>
      </c>
      <c r="DM106" s="3" t="s">
        <v>4287</v>
      </c>
      <c r="DN106" s="3" t="s">
        <v>4288</v>
      </c>
    </row>
    <row r="107" spans="2:118" ht="24" customHeight="1">
      <c r="B107" s="67"/>
      <c r="C107" s="145" t="s">
        <v>285</v>
      </c>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68"/>
      <c r="BA107" s="3">
        <v>106</v>
      </c>
      <c r="BH107" s="3" t="s">
        <v>4289</v>
      </c>
      <c r="BO107" s="3" t="s">
        <v>4290</v>
      </c>
      <c r="BP107" s="3" t="s">
        <v>4291</v>
      </c>
      <c r="BQ107" s="3" t="s">
        <v>4292</v>
      </c>
      <c r="BU107" s="3" t="s">
        <v>4293</v>
      </c>
      <c r="BV107" s="3" t="s">
        <v>4294</v>
      </c>
      <c r="CE107" s="3" t="s">
        <v>4295</v>
      </c>
      <c r="CF107" s="3" t="s">
        <v>4296</v>
      </c>
      <c r="CI107" s="3">
        <v>106</v>
      </c>
      <c r="CP107" s="3" t="s">
        <v>4297</v>
      </c>
      <c r="CW107" s="3" t="s">
        <v>4298</v>
      </c>
      <c r="CX107" s="3" t="s">
        <v>4299</v>
      </c>
      <c r="CY107" s="3" t="s">
        <v>4300</v>
      </c>
      <c r="DC107" s="3" t="s">
        <v>4301</v>
      </c>
      <c r="DD107" s="3" t="s">
        <v>4302</v>
      </c>
      <c r="DM107" s="3" t="s">
        <v>4303</v>
      </c>
      <c r="DN107" s="3" t="s">
        <v>4304</v>
      </c>
    </row>
    <row r="108" spans="2:118" ht="6.75" customHeight="1">
      <c r="B108" s="67"/>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68"/>
      <c r="BA108" s="3">
        <v>107</v>
      </c>
      <c r="BH108" s="3" t="s">
        <v>4305</v>
      </c>
      <c r="BO108" s="3" t="s">
        <v>4306</v>
      </c>
      <c r="BP108" s="3" t="s">
        <v>4307</v>
      </c>
      <c r="BQ108" s="3" t="s">
        <v>4308</v>
      </c>
      <c r="BU108" s="3" t="s">
        <v>4309</v>
      </c>
      <c r="BV108" s="3" t="s">
        <v>4310</v>
      </c>
      <c r="CE108" s="3" t="s">
        <v>4311</v>
      </c>
      <c r="CF108" s="3">
        <v>31999</v>
      </c>
      <c r="CI108" s="3">
        <v>107</v>
      </c>
      <c r="CP108" s="3" t="s">
        <v>4312</v>
      </c>
      <c r="CW108" s="3" t="s">
        <v>4313</v>
      </c>
      <c r="CX108" s="3" t="s">
        <v>4314</v>
      </c>
      <c r="CY108" s="3" t="s">
        <v>4315</v>
      </c>
      <c r="DC108" s="3" t="s">
        <v>4316</v>
      </c>
      <c r="DD108" s="3" t="s">
        <v>4317</v>
      </c>
      <c r="DM108" s="3" t="s">
        <v>4318</v>
      </c>
      <c r="DN108" s="3" t="s">
        <v>200</v>
      </c>
    </row>
    <row r="109" spans="2:118" ht="15" customHeight="1">
      <c r="B109" s="67"/>
      <c r="C109" s="39"/>
      <c r="D109" s="42" t="s">
        <v>31</v>
      </c>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68"/>
      <c r="BA109" s="3">
        <v>108</v>
      </c>
      <c r="BH109" s="3" t="s">
        <v>4319</v>
      </c>
      <c r="BO109" s="3" t="s">
        <v>4320</v>
      </c>
      <c r="BP109" s="3" t="s">
        <v>4321</v>
      </c>
      <c r="BQ109" s="3" t="s">
        <v>4322</v>
      </c>
      <c r="BU109" s="3" t="s">
        <v>4323</v>
      </c>
      <c r="BV109" s="3" t="s">
        <v>4324</v>
      </c>
      <c r="CE109" s="3" t="s">
        <v>4325</v>
      </c>
      <c r="CI109" s="3">
        <v>108</v>
      </c>
      <c r="CP109" s="3" t="s">
        <v>4326</v>
      </c>
      <c r="CW109" s="3" t="s">
        <v>1956</v>
      </c>
      <c r="CX109" s="3" t="s">
        <v>4327</v>
      </c>
      <c r="CY109" s="3" t="s">
        <v>4328</v>
      </c>
      <c r="DC109" s="3" t="s">
        <v>4329</v>
      </c>
      <c r="DD109" s="3" t="s">
        <v>4330</v>
      </c>
      <c r="DM109" s="3" t="s">
        <v>1407</v>
      </c>
    </row>
    <row r="110" spans="2:118" ht="6.75" customHeight="1">
      <c r="B110" s="67"/>
      <c r="C110" s="39"/>
      <c r="D110" s="42"/>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68"/>
      <c r="BA110" s="3">
        <v>109</v>
      </c>
      <c r="BH110" s="3" t="s">
        <v>4331</v>
      </c>
      <c r="BO110" s="3" t="s">
        <v>4332</v>
      </c>
      <c r="BP110" s="3" t="s">
        <v>4333</v>
      </c>
      <c r="BQ110" s="3" t="s">
        <v>4334</v>
      </c>
      <c r="BU110" s="3" t="s">
        <v>4335</v>
      </c>
      <c r="BV110" s="3" t="s">
        <v>4336</v>
      </c>
      <c r="CE110" s="3" t="s">
        <v>4337</v>
      </c>
      <c r="CI110" s="3">
        <v>109</v>
      </c>
      <c r="CP110" s="3" t="s">
        <v>3818</v>
      </c>
      <c r="CW110" s="3" t="s">
        <v>4338</v>
      </c>
      <c r="CX110" s="3" t="s">
        <v>4339</v>
      </c>
      <c r="CY110" s="3" t="s">
        <v>4340</v>
      </c>
      <c r="DC110" s="3" t="s">
        <v>4341</v>
      </c>
      <c r="DD110" s="3" t="s">
        <v>4342</v>
      </c>
      <c r="DM110" s="3" t="s">
        <v>4343</v>
      </c>
    </row>
    <row r="111" spans="2:118" ht="36" customHeight="1">
      <c r="B111" s="67"/>
      <c r="C111" s="39"/>
      <c r="D111" s="151" t="s">
        <v>5822</v>
      </c>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68"/>
      <c r="BA111" s="3">
        <v>110</v>
      </c>
      <c r="BH111" s="3" t="s">
        <v>4344</v>
      </c>
      <c r="BO111" s="3" t="s">
        <v>4345</v>
      </c>
      <c r="BP111" s="3" t="s">
        <v>4346</v>
      </c>
      <c r="BQ111" s="3" t="s">
        <v>4347</v>
      </c>
      <c r="BU111" s="3" t="s">
        <v>4348</v>
      </c>
      <c r="BV111" s="3" t="s">
        <v>4349</v>
      </c>
      <c r="CE111" s="3" t="s">
        <v>4350</v>
      </c>
      <c r="CI111" s="3">
        <v>110</v>
      </c>
      <c r="CP111" s="3" t="s">
        <v>4351</v>
      </c>
      <c r="CW111" s="3" t="s">
        <v>4352</v>
      </c>
      <c r="CX111" s="3" t="s">
        <v>4353</v>
      </c>
      <c r="CY111" s="3" t="s">
        <v>4354</v>
      </c>
      <c r="DC111" s="3" t="s">
        <v>4355</v>
      </c>
      <c r="DD111" s="3" t="s">
        <v>4356</v>
      </c>
      <c r="DM111" s="3" t="s">
        <v>4357</v>
      </c>
    </row>
    <row r="112" spans="2:118" ht="6.75" customHeight="1">
      <c r="B112" s="67"/>
      <c r="C112" s="39"/>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68"/>
      <c r="BA112" s="3">
        <v>111</v>
      </c>
      <c r="BH112" s="3" t="s">
        <v>4358</v>
      </c>
      <c r="BO112" s="3" t="s">
        <v>4359</v>
      </c>
      <c r="BP112" s="3" t="s">
        <v>4360</v>
      </c>
      <c r="BQ112" s="3" t="s">
        <v>4361</v>
      </c>
      <c r="BU112" s="3" t="s">
        <v>4362</v>
      </c>
      <c r="BV112" s="3" t="s">
        <v>4363</v>
      </c>
      <c r="CE112" s="3" t="s">
        <v>4364</v>
      </c>
      <c r="CI112" s="3">
        <v>111</v>
      </c>
      <c r="CP112" s="3" t="s">
        <v>4365</v>
      </c>
      <c r="CW112" s="3" t="s">
        <v>4366</v>
      </c>
      <c r="CX112" s="3" t="s">
        <v>4367</v>
      </c>
      <c r="CY112" s="3" t="s">
        <v>4368</v>
      </c>
      <c r="DC112" s="3" t="s">
        <v>4369</v>
      </c>
      <c r="DD112" s="3" t="s">
        <v>3609</v>
      </c>
      <c r="DM112" s="3" t="s">
        <v>4370</v>
      </c>
    </row>
    <row r="113" spans="2:117" ht="15" customHeight="1">
      <c r="B113" s="67"/>
      <c r="C113" s="39"/>
      <c r="D113" s="42" t="s">
        <v>32</v>
      </c>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68"/>
      <c r="BA113" s="3">
        <v>112</v>
      </c>
      <c r="BH113" s="3" t="s">
        <v>4371</v>
      </c>
      <c r="BO113" s="3" t="s">
        <v>4372</v>
      </c>
      <c r="BP113" s="3" t="s">
        <v>4373</v>
      </c>
      <c r="BQ113" s="3" t="s">
        <v>4374</v>
      </c>
      <c r="BU113" s="3" t="s">
        <v>4375</v>
      </c>
      <c r="BV113" s="3" t="s">
        <v>4376</v>
      </c>
      <c r="CE113" s="3" t="s">
        <v>4377</v>
      </c>
      <c r="CI113" s="3">
        <v>112</v>
      </c>
      <c r="CP113" s="3" t="s">
        <v>1037</v>
      </c>
      <c r="CW113" s="3" t="s">
        <v>4378</v>
      </c>
      <c r="CX113" s="3" t="s">
        <v>4379</v>
      </c>
      <c r="CY113" s="3" t="s">
        <v>4380</v>
      </c>
      <c r="DC113" s="3" t="s">
        <v>4381</v>
      </c>
      <c r="DD113" s="3" t="s">
        <v>4382</v>
      </c>
      <c r="DM113" s="3" t="s">
        <v>4383</v>
      </c>
    </row>
    <row r="114" spans="2:117" ht="6.75" customHeight="1">
      <c r="B114" s="67"/>
      <c r="C114" s="39"/>
      <c r="D114" s="42"/>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68"/>
      <c r="BA114" s="3">
        <v>113</v>
      </c>
      <c r="BH114" s="3" t="s">
        <v>4384</v>
      </c>
      <c r="BO114" s="3" t="s">
        <v>4385</v>
      </c>
      <c r="BP114" s="3" t="s">
        <v>4386</v>
      </c>
      <c r="BQ114" s="3" t="s">
        <v>4387</v>
      </c>
      <c r="BU114" s="3" t="s">
        <v>4388</v>
      </c>
      <c r="BV114" s="3" t="s">
        <v>4389</v>
      </c>
      <c r="CE114" s="3" t="s">
        <v>4390</v>
      </c>
      <c r="CI114" s="3">
        <v>113</v>
      </c>
      <c r="CP114" s="3" t="s">
        <v>4391</v>
      </c>
      <c r="CW114" s="3" t="s">
        <v>4392</v>
      </c>
      <c r="CX114" s="3" t="s">
        <v>4393</v>
      </c>
      <c r="CY114" s="3" t="s">
        <v>4394</v>
      </c>
      <c r="DC114" s="3" t="s">
        <v>4395</v>
      </c>
      <c r="DD114" s="3" t="s">
        <v>4396</v>
      </c>
      <c r="DM114" s="3" t="s">
        <v>4397</v>
      </c>
    </row>
    <row r="115" spans="2:117" ht="24" customHeight="1">
      <c r="B115" s="67"/>
      <c r="C115" s="39"/>
      <c r="D115" s="151" t="s">
        <v>286</v>
      </c>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68"/>
      <c r="BA115" s="3">
        <v>114</v>
      </c>
      <c r="BH115" s="3" t="s">
        <v>4398</v>
      </c>
      <c r="BO115" s="3" t="s">
        <v>4399</v>
      </c>
      <c r="BP115" s="3" t="s">
        <v>4400</v>
      </c>
      <c r="BQ115" s="3">
        <v>16999</v>
      </c>
      <c r="BU115" s="3" t="s">
        <v>4401</v>
      </c>
      <c r="BV115" s="3" t="s">
        <v>4402</v>
      </c>
      <c r="CE115" s="3" t="s">
        <v>4403</v>
      </c>
      <c r="CI115" s="3">
        <v>114</v>
      </c>
      <c r="CP115" s="3" t="s">
        <v>4404</v>
      </c>
      <c r="CW115" s="3" t="s">
        <v>4405</v>
      </c>
      <c r="CX115" s="3" t="s">
        <v>4406</v>
      </c>
      <c r="CY115" s="3" t="s">
        <v>200</v>
      </c>
      <c r="DC115" s="3" t="s">
        <v>4407</v>
      </c>
      <c r="DD115" s="3" t="s">
        <v>2136</v>
      </c>
      <c r="DM115" s="3" t="s">
        <v>4408</v>
      </c>
    </row>
    <row r="116" spans="2:117" ht="6.75" customHeight="1">
      <c r="B116" s="67"/>
      <c r="C116" s="39"/>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68"/>
      <c r="BA116" s="3">
        <v>115</v>
      </c>
      <c r="BH116" s="3" t="s">
        <v>4409</v>
      </c>
      <c r="BO116" s="3" t="s">
        <v>4410</v>
      </c>
      <c r="BP116" s="3" t="s">
        <v>4411</v>
      </c>
      <c r="BU116" s="3" t="s">
        <v>4412</v>
      </c>
      <c r="BV116" s="3" t="s">
        <v>4413</v>
      </c>
      <c r="CE116" s="3" t="s">
        <v>4414</v>
      </c>
      <c r="CI116" s="3">
        <v>115</v>
      </c>
      <c r="CP116" s="3" t="s">
        <v>4415</v>
      </c>
      <c r="CW116" s="3" t="s">
        <v>4393</v>
      </c>
      <c r="CX116" s="3" t="s">
        <v>4416</v>
      </c>
      <c r="DC116" s="3" t="s">
        <v>4417</v>
      </c>
      <c r="DD116" s="3" t="s">
        <v>4418</v>
      </c>
      <c r="DM116" s="3" t="s">
        <v>2962</v>
      </c>
    </row>
    <row r="117" spans="2:117" ht="15" customHeight="1">
      <c r="B117" s="67"/>
      <c r="C117" s="39"/>
      <c r="D117" s="42" t="s">
        <v>33</v>
      </c>
      <c r="E117" s="48"/>
      <c r="F117" s="48"/>
      <c r="G117" s="49"/>
      <c r="H117" s="163" t="s">
        <v>5823</v>
      </c>
      <c r="I117" s="163"/>
      <c r="J117" s="163"/>
      <c r="K117" s="163"/>
      <c r="L117" s="163"/>
      <c r="M117" s="163"/>
      <c r="N117" s="163"/>
      <c r="O117" s="163"/>
      <c r="P117" s="163"/>
      <c r="Q117" s="163"/>
      <c r="R117" s="163"/>
      <c r="S117" s="163"/>
      <c r="T117" s="163"/>
      <c r="U117" s="163"/>
      <c r="V117" s="163"/>
      <c r="W117" s="163"/>
      <c r="X117" s="163"/>
      <c r="Y117" s="163"/>
      <c r="Z117" s="163"/>
      <c r="AA117" s="163"/>
      <c r="AB117" s="163"/>
      <c r="AC117" s="163"/>
      <c r="AD117" s="68"/>
      <c r="BA117" s="3">
        <v>116</v>
      </c>
      <c r="BH117" s="3" t="s">
        <v>4419</v>
      </c>
      <c r="BO117" s="3" t="s">
        <v>4420</v>
      </c>
      <c r="BP117" s="3" t="s">
        <v>4421</v>
      </c>
      <c r="BU117" s="3" t="s">
        <v>4422</v>
      </c>
      <c r="BV117" s="3" t="s">
        <v>4423</v>
      </c>
      <c r="CE117" s="3" t="s">
        <v>4424</v>
      </c>
      <c r="CI117" s="3">
        <v>116</v>
      </c>
      <c r="CP117" s="3" t="s">
        <v>4425</v>
      </c>
      <c r="CW117" s="3" t="s">
        <v>2779</v>
      </c>
      <c r="CX117" s="3" t="s">
        <v>4426</v>
      </c>
      <c r="DC117" s="3" t="s">
        <v>4427</v>
      </c>
      <c r="DD117" s="3" t="s">
        <v>4428</v>
      </c>
      <c r="DM117" s="3" t="s">
        <v>4429</v>
      </c>
    </row>
    <row r="118" spans="2:117" ht="6.75" customHeight="1">
      <c r="B118" s="67"/>
      <c r="C118" s="39"/>
      <c r="D118" s="45"/>
      <c r="E118" s="45"/>
      <c r="F118" s="45"/>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68"/>
      <c r="BA118" s="3">
        <v>117</v>
      </c>
      <c r="BH118" s="3" t="s">
        <v>4430</v>
      </c>
      <c r="BO118" s="3" t="s">
        <v>4431</v>
      </c>
      <c r="BP118" s="3" t="s">
        <v>4432</v>
      </c>
      <c r="BU118" s="3" t="s">
        <v>4433</v>
      </c>
      <c r="BV118" s="3" t="s">
        <v>4434</v>
      </c>
      <c r="CE118" s="3" t="s">
        <v>4435</v>
      </c>
      <c r="CI118" s="3">
        <v>117</v>
      </c>
      <c r="CP118" s="3" t="s">
        <v>4436</v>
      </c>
      <c r="CW118" s="3" t="s">
        <v>4437</v>
      </c>
      <c r="CX118" s="3" t="s">
        <v>4438</v>
      </c>
      <c r="DC118" s="3" t="s">
        <v>4439</v>
      </c>
      <c r="DD118" s="3" t="s">
        <v>4440</v>
      </c>
      <c r="DM118" s="3" t="s">
        <v>4441</v>
      </c>
    </row>
    <row r="119" spans="2:117" ht="15" customHeight="1">
      <c r="B119" s="67"/>
      <c r="C119" s="39"/>
      <c r="D119" s="42" t="s">
        <v>377</v>
      </c>
      <c r="E119" s="42"/>
      <c r="F119" s="42"/>
      <c r="G119" s="41"/>
      <c r="H119" s="163" t="s">
        <v>5824</v>
      </c>
      <c r="I119" s="163"/>
      <c r="J119" s="163"/>
      <c r="K119" s="163"/>
      <c r="L119" s="163"/>
      <c r="M119" s="163"/>
      <c r="N119" s="163"/>
      <c r="O119" s="163"/>
      <c r="P119" s="163"/>
      <c r="Q119" s="163"/>
      <c r="R119" s="163"/>
      <c r="S119" s="163"/>
      <c r="T119" s="163"/>
      <c r="U119" s="163"/>
      <c r="V119" s="163"/>
      <c r="W119" s="163"/>
      <c r="X119" s="163"/>
      <c r="Y119" s="163"/>
      <c r="Z119" s="163"/>
      <c r="AA119" s="163"/>
      <c r="AB119" s="163"/>
      <c r="AC119" s="163"/>
      <c r="AD119" s="68"/>
      <c r="BA119" s="3">
        <v>118</v>
      </c>
      <c r="BH119" s="3" t="s">
        <v>4442</v>
      </c>
      <c r="BO119" s="3" t="s">
        <v>4443</v>
      </c>
      <c r="BP119" s="3" t="s">
        <v>4444</v>
      </c>
      <c r="BU119" s="3" t="s">
        <v>4445</v>
      </c>
      <c r="BV119" s="3" t="s">
        <v>4446</v>
      </c>
      <c r="CE119" s="3" t="s">
        <v>4447</v>
      </c>
      <c r="CI119" s="3">
        <v>118</v>
      </c>
      <c r="CP119" s="3" t="s">
        <v>4448</v>
      </c>
      <c r="CW119" s="3" t="s">
        <v>4449</v>
      </c>
      <c r="CX119" s="3" t="s">
        <v>4450</v>
      </c>
      <c r="DC119" s="3" t="s">
        <v>4451</v>
      </c>
      <c r="DD119" s="3" t="s">
        <v>4452</v>
      </c>
      <c r="DM119" s="3" t="s">
        <v>4453</v>
      </c>
    </row>
    <row r="120" spans="2:117" ht="15" customHeight="1" thickBot="1">
      <c r="B120" s="69"/>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1"/>
      <c r="BA120" s="3">
        <v>119</v>
      </c>
      <c r="BH120" s="3" t="s">
        <v>4454</v>
      </c>
      <c r="BO120" s="3" t="s">
        <v>4455</v>
      </c>
      <c r="BP120" s="3" t="s">
        <v>4456</v>
      </c>
      <c r="BU120" s="3" t="s">
        <v>4457</v>
      </c>
      <c r="BV120" s="3" t="s">
        <v>4458</v>
      </c>
      <c r="CE120" s="3" t="s">
        <v>4459</v>
      </c>
      <c r="CI120" s="3">
        <v>119</v>
      </c>
      <c r="CP120" s="3" t="s">
        <v>4460</v>
      </c>
      <c r="CW120" s="3" t="s">
        <v>4461</v>
      </c>
      <c r="CX120" s="3" t="s">
        <v>4462</v>
      </c>
      <c r="DC120" s="3" t="s">
        <v>4463</v>
      </c>
      <c r="DD120" s="3" t="s">
        <v>4464</v>
      </c>
      <c r="DM120" s="3" t="s">
        <v>4465</v>
      </c>
    </row>
    <row r="121" spans="2:117" ht="15" customHeight="1" thickBot="1">
      <c r="BA121" s="3">
        <v>120</v>
      </c>
      <c r="BH121" s="3" t="s">
        <v>4466</v>
      </c>
      <c r="BO121" s="3" t="s">
        <v>4467</v>
      </c>
      <c r="BP121" s="3" t="s">
        <v>4468</v>
      </c>
      <c r="BU121" s="3" t="s">
        <v>4469</v>
      </c>
      <c r="BV121" s="3" t="s">
        <v>4470</v>
      </c>
      <c r="CE121" s="3" t="s">
        <v>4471</v>
      </c>
      <c r="CI121" s="3">
        <v>120</v>
      </c>
      <c r="CP121" s="3" t="s">
        <v>4472</v>
      </c>
      <c r="CW121" s="3" t="s">
        <v>4473</v>
      </c>
      <c r="CX121" s="3" t="s">
        <v>4474</v>
      </c>
      <c r="DC121" s="3" t="s">
        <v>4475</v>
      </c>
      <c r="DD121" s="3" t="s">
        <v>4476</v>
      </c>
      <c r="DM121" s="3" t="s">
        <v>4477</v>
      </c>
    </row>
    <row r="122" spans="2:117" ht="15" customHeight="1">
      <c r="B122" s="64"/>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6"/>
      <c r="BA122" s="3">
        <v>121</v>
      </c>
      <c r="BH122" s="3" t="s">
        <v>4478</v>
      </c>
      <c r="BO122" s="3" t="s">
        <v>4479</v>
      </c>
      <c r="BP122" s="3" t="s">
        <v>4480</v>
      </c>
      <c r="BU122" s="3" t="s">
        <v>4481</v>
      </c>
      <c r="BV122" s="3" t="s">
        <v>4482</v>
      </c>
      <c r="CE122" s="3" t="s">
        <v>4483</v>
      </c>
      <c r="CI122" s="3">
        <v>121</v>
      </c>
      <c r="CP122" s="3" t="s">
        <v>4484</v>
      </c>
      <c r="CW122" s="3" t="s">
        <v>4485</v>
      </c>
      <c r="CX122" s="3" t="s">
        <v>4486</v>
      </c>
      <c r="DC122" s="3" t="s">
        <v>4487</v>
      </c>
      <c r="DD122" s="3" t="s">
        <v>4488</v>
      </c>
      <c r="DM122" s="3" t="s">
        <v>4489</v>
      </c>
    </row>
    <row r="123" spans="2:117" ht="36" customHeight="1">
      <c r="B123" s="67"/>
      <c r="C123" s="151" t="s">
        <v>287</v>
      </c>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68"/>
      <c r="BA123" s="3">
        <v>122</v>
      </c>
      <c r="BH123" s="3" t="s">
        <v>4490</v>
      </c>
      <c r="BO123" s="3" t="s">
        <v>4491</v>
      </c>
      <c r="BP123" s="3" t="s">
        <v>4492</v>
      </c>
      <c r="BU123" s="3" t="s">
        <v>4493</v>
      </c>
      <c r="BV123" s="3" t="s">
        <v>4494</v>
      </c>
      <c r="CE123" s="3" t="s">
        <v>4495</v>
      </c>
      <c r="CI123" s="3">
        <v>122</v>
      </c>
      <c r="CP123" s="3" t="s">
        <v>1367</v>
      </c>
      <c r="CW123" s="3" t="s">
        <v>4496</v>
      </c>
      <c r="CX123" s="3" t="s">
        <v>4497</v>
      </c>
      <c r="DC123" s="3" t="s">
        <v>4498</v>
      </c>
      <c r="DD123" s="3" t="s">
        <v>4499</v>
      </c>
      <c r="DM123" s="3" t="s">
        <v>4500</v>
      </c>
    </row>
    <row r="124" spans="2:117" ht="6.75" customHeight="1">
      <c r="B124" s="67"/>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68"/>
      <c r="BA124" s="3">
        <v>123</v>
      </c>
      <c r="BH124" s="3" t="s">
        <v>4501</v>
      </c>
      <c r="BO124" s="3" t="s">
        <v>4502</v>
      </c>
      <c r="BP124" s="3" t="s">
        <v>4503</v>
      </c>
      <c r="BU124" s="3" t="s">
        <v>4504</v>
      </c>
      <c r="BV124" s="3" t="s">
        <v>4505</v>
      </c>
      <c r="CE124" s="3" t="s">
        <v>4506</v>
      </c>
      <c r="CI124" s="3">
        <v>123</v>
      </c>
      <c r="CP124" s="3" t="s">
        <v>4507</v>
      </c>
      <c r="CW124" s="3" t="s">
        <v>4508</v>
      </c>
      <c r="CX124" s="3" t="s">
        <v>4509</v>
      </c>
      <c r="DC124" s="3" t="s">
        <v>4510</v>
      </c>
      <c r="DD124" s="3" t="s">
        <v>4511</v>
      </c>
      <c r="DM124" s="3" t="s">
        <v>2747</v>
      </c>
    </row>
    <row r="125" spans="2:117" ht="15" customHeight="1">
      <c r="B125" s="67"/>
      <c r="C125" s="39"/>
      <c r="D125" s="26" t="s">
        <v>34</v>
      </c>
      <c r="E125" s="39"/>
      <c r="F125" s="39"/>
      <c r="G125" s="160" t="s">
        <v>5825</v>
      </c>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68"/>
      <c r="BA125" s="3">
        <v>124</v>
      </c>
      <c r="BH125" s="3" t="s">
        <v>4512</v>
      </c>
      <c r="BO125" s="3" t="s">
        <v>4513</v>
      </c>
      <c r="BP125" s="3" t="s">
        <v>4514</v>
      </c>
      <c r="BU125" s="3" t="s">
        <v>4515</v>
      </c>
      <c r="BV125" s="3" t="s">
        <v>4516</v>
      </c>
      <c r="CE125" s="3" t="s">
        <v>4517</v>
      </c>
      <c r="CI125" s="3">
        <v>124</v>
      </c>
      <c r="CP125" s="3" t="s">
        <v>4518</v>
      </c>
      <c r="CW125" s="3" t="s">
        <v>4519</v>
      </c>
      <c r="CX125" s="3" t="s">
        <v>4520</v>
      </c>
      <c r="DC125" s="3" t="s">
        <v>4521</v>
      </c>
      <c r="DD125" s="3" t="s">
        <v>4522</v>
      </c>
      <c r="DM125" s="3" t="s">
        <v>4523</v>
      </c>
    </row>
    <row r="126" spans="2:117" ht="15" customHeight="1">
      <c r="B126" s="67"/>
      <c r="C126" s="39"/>
      <c r="D126" s="26" t="s">
        <v>35</v>
      </c>
      <c r="E126" s="39"/>
      <c r="F126" s="39"/>
      <c r="G126" s="39"/>
      <c r="H126" s="39"/>
      <c r="I126" s="39"/>
      <c r="J126" s="39"/>
      <c r="K126" s="162" t="s">
        <v>5826</v>
      </c>
      <c r="L126" s="162"/>
      <c r="M126" s="162"/>
      <c r="N126" s="162"/>
      <c r="O126" s="162"/>
      <c r="P126" s="162"/>
      <c r="Q126" s="162"/>
      <c r="R126" s="162"/>
      <c r="S126" s="162"/>
      <c r="T126" s="162"/>
      <c r="U126" s="162"/>
      <c r="V126" s="162"/>
      <c r="W126" s="162"/>
      <c r="X126" s="162"/>
      <c r="Y126" s="162"/>
      <c r="Z126" s="162"/>
      <c r="AA126" s="162"/>
      <c r="AB126" s="162"/>
      <c r="AC126" s="162"/>
      <c r="AD126" s="68"/>
      <c r="BA126" s="3">
        <v>125</v>
      </c>
      <c r="BH126" s="3" t="s">
        <v>4524</v>
      </c>
      <c r="BO126" s="3" t="s">
        <v>4525</v>
      </c>
      <c r="BP126" s="3" t="s">
        <v>4526</v>
      </c>
      <c r="BU126" s="3" t="s">
        <v>4527</v>
      </c>
      <c r="BV126" s="3" t="s">
        <v>4528</v>
      </c>
      <c r="CE126" s="3" t="s">
        <v>4529</v>
      </c>
      <c r="CI126" s="3">
        <v>125</v>
      </c>
      <c r="CP126" s="3" t="s">
        <v>200</v>
      </c>
      <c r="CW126" s="3" t="s">
        <v>4530</v>
      </c>
      <c r="CX126" s="3" t="s">
        <v>4531</v>
      </c>
      <c r="DC126" s="3" t="s">
        <v>4532</v>
      </c>
      <c r="DD126" s="3" t="s">
        <v>4533</v>
      </c>
      <c r="DM126" s="3" t="s">
        <v>4534</v>
      </c>
    </row>
    <row r="127" spans="2:117" ht="15" customHeight="1">
      <c r="B127" s="67"/>
      <c r="C127" s="39"/>
      <c r="D127" s="26" t="s">
        <v>36</v>
      </c>
      <c r="E127" s="39"/>
      <c r="F127" s="39"/>
      <c r="G127" s="160" t="s">
        <v>5827</v>
      </c>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68"/>
      <c r="BA127" s="3">
        <v>126</v>
      </c>
      <c r="BO127" s="3">
        <v>14999</v>
      </c>
      <c r="BP127" s="3">
        <v>15999</v>
      </c>
      <c r="BU127" s="3" t="s">
        <v>4535</v>
      </c>
      <c r="BV127" s="3" t="s">
        <v>4536</v>
      </c>
      <c r="CE127" s="3" t="s">
        <v>4537</v>
      </c>
      <c r="CI127" s="3">
        <v>126</v>
      </c>
      <c r="CW127" s="3" t="s">
        <v>200</v>
      </c>
      <c r="CX127" s="3" t="s">
        <v>200</v>
      </c>
      <c r="DC127" s="3" t="s">
        <v>4538</v>
      </c>
      <c r="DD127" s="3" t="s">
        <v>4539</v>
      </c>
      <c r="DM127" s="3" t="s">
        <v>4540</v>
      </c>
    </row>
    <row r="128" spans="2:117" ht="15" customHeight="1">
      <c r="B128" s="67"/>
      <c r="C128" s="39"/>
      <c r="D128" s="26" t="s">
        <v>37</v>
      </c>
      <c r="E128" s="39"/>
      <c r="F128" s="39"/>
      <c r="G128" s="39"/>
      <c r="H128" s="39"/>
      <c r="I128" s="161" t="s">
        <v>5828</v>
      </c>
      <c r="J128" s="161"/>
      <c r="K128" s="161"/>
      <c r="L128" s="161"/>
      <c r="M128" s="161"/>
      <c r="N128" s="161"/>
      <c r="O128" s="161"/>
      <c r="P128" s="161"/>
      <c r="Q128" s="161"/>
      <c r="R128" s="161"/>
      <c r="S128" s="161"/>
      <c r="T128" s="161"/>
      <c r="U128" s="161"/>
      <c r="V128" s="161"/>
      <c r="W128" s="161"/>
      <c r="X128" s="161"/>
      <c r="Y128" s="161"/>
      <c r="Z128" s="161"/>
      <c r="AA128" s="161"/>
      <c r="AB128" s="161"/>
      <c r="AC128" s="161"/>
      <c r="AD128" s="68"/>
      <c r="BA128" s="3">
        <v>127</v>
      </c>
      <c r="BU128" s="3" t="s">
        <v>4541</v>
      </c>
      <c r="BV128" s="3" t="s">
        <v>4542</v>
      </c>
      <c r="CE128" s="3" t="s">
        <v>4543</v>
      </c>
      <c r="CI128" s="3">
        <v>127</v>
      </c>
      <c r="DC128" s="3" t="s">
        <v>4544</v>
      </c>
      <c r="DD128" s="3" t="s">
        <v>4545</v>
      </c>
      <c r="DM128" s="3" t="s">
        <v>4546</v>
      </c>
    </row>
    <row r="129" spans="2:117" ht="15" customHeight="1">
      <c r="B129" s="67"/>
      <c r="C129" s="39"/>
      <c r="D129" s="26" t="s">
        <v>38</v>
      </c>
      <c r="E129" s="39"/>
      <c r="F129" s="39"/>
      <c r="G129" s="160" t="s">
        <v>5829</v>
      </c>
      <c r="H129" s="160"/>
      <c r="I129" s="160"/>
      <c r="J129" s="160"/>
      <c r="K129" s="160"/>
      <c r="L129" s="160"/>
      <c r="M129" s="160"/>
      <c r="N129" s="160"/>
      <c r="O129" s="160"/>
      <c r="P129" s="160"/>
      <c r="Q129" s="160"/>
      <c r="R129" s="26" t="s">
        <v>39</v>
      </c>
      <c r="S129" s="26"/>
      <c r="T129" s="26"/>
      <c r="U129" s="162">
        <v>8496</v>
      </c>
      <c r="V129" s="162"/>
      <c r="W129" s="162"/>
      <c r="X129" s="162"/>
      <c r="Y129" s="162"/>
      <c r="Z129" s="162"/>
      <c r="AA129" s="162"/>
      <c r="AB129" s="162"/>
      <c r="AC129" s="162"/>
      <c r="AD129" s="68"/>
      <c r="BA129" s="3">
        <v>128</v>
      </c>
      <c r="BU129" s="3" t="s">
        <v>4547</v>
      </c>
      <c r="BV129" s="3" t="s">
        <v>4548</v>
      </c>
      <c r="CE129" s="3" t="s">
        <v>4549</v>
      </c>
      <c r="CI129" s="3">
        <v>128</v>
      </c>
      <c r="DC129" s="3" t="s">
        <v>4550</v>
      </c>
      <c r="DD129" s="3" t="s">
        <v>4551</v>
      </c>
      <c r="DM129" s="3" t="s">
        <v>4552</v>
      </c>
    </row>
    <row r="130" spans="2:117" ht="15" customHeight="1" thickBot="1">
      <c r="B130" s="69"/>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1"/>
      <c r="BA130" s="3">
        <v>129</v>
      </c>
      <c r="BU130" s="3" t="s">
        <v>4553</v>
      </c>
      <c r="BV130" s="3" t="s">
        <v>4554</v>
      </c>
      <c r="CE130" s="3" t="s">
        <v>4555</v>
      </c>
      <c r="CI130" s="3">
        <v>129</v>
      </c>
      <c r="DC130" s="3" t="s">
        <v>4556</v>
      </c>
      <c r="DD130" s="3" t="s">
        <v>4557</v>
      </c>
      <c r="DM130" s="3" t="s">
        <v>4558</v>
      </c>
    </row>
    <row r="131" spans="2:117" ht="15" customHeight="1">
      <c r="BA131" s="3">
        <v>130</v>
      </c>
      <c r="BU131" s="3" t="s">
        <v>4559</v>
      </c>
      <c r="BV131" s="3" t="s">
        <v>4560</v>
      </c>
      <c r="CE131" s="3" t="s">
        <v>4561</v>
      </c>
      <c r="CI131" s="3">
        <v>130</v>
      </c>
      <c r="DC131" s="3" t="s">
        <v>4562</v>
      </c>
      <c r="DD131" s="3" t="s">
        <v>4563</v>
      </c>
      <c r="DM131" s="3" t="s">
        <v>4564</v>
      </c>
    </row>
    <row r="132" spans="2:117" ht="15" customHeight="1">
      <c r="BA132" s="3">
        <v>131</v>
      </c>
      <c r="BU132" s="3" t="s">
        <v>4565</v>
      </c>
      <c r="BV132" s="3" t="s">
        <v>4566</v>
      </c>
      <c r="CE132" s="3" t="s">
        <v>4567</v>
      </c>
      <c r="CI132" s="3">
        <v>131</v>
      </c>
      <c r="DC132" s="3" t="s">
        <v>4568</v>
      </c>
      <c r="DD132" s="3" t="s">
        <v>4569</v>
      </c>
      <c r="DM132" s="3" t="s">
        <v>4570</v>
      </c>
    </row>
    <row r="133" spans="2:117" ht="15" customHeight="1">
      <c r="BA133" s="3">
        <v>132</v>
      </c>
      <c r="BU133" s="3" t="s">
        <v>4571</v>
      </c>
      <c r="BV133" s="3" t="s">
        <v>4572</v>
      </c>
      <c r="CE133" s="3" t="s">
        <v>4573</v>
      </c>
      <c r="CI133" s="3">
        <v>132</v>
      </c>
      <c r="DC133" s="3" t="s">
        <v>4574</v>
      </c>
      <c r="DD133" s="3" t="s">
        <v>4575</v>
      </c>
      <c r="DM133" s="3" t="s">
        <v>4576</v>
      </c>
    </row>
    <row r="134" spans="2:117" ht="15" customHeight="1">
      <c r="BA134" s="3">
        <v>133</v>
      </c>
      <c r="BU134" s="3" t="s">
        <v>4577</v>
      </c>
      <c r="BV134" s="3" t="s">
        <v>4578</v>
      </c>
      <c r="CE134" s="3" t="s">
        <v>4579</v>
      </c>
      <c r="CI134" s="3">
        <v>133</v>
      </c>
      <c r="DC134" s="3" t="s">
        <v>4580</v>
      </c>
      <c r="DD134" s="3" t="s">
        <v>4581</v>
      </c>
      <c r="DM134" s="3" t="s">
        <v>4582</v>
      </c>
    </row>
    <row r="135" spans="2:117" ht="15" customHeight="1">
      <c r="BA135" s="3">
        <v>134</v>
      </c>
      <c r="BU135" s="3" t="s">
        <v>4583</v>
      </c>
      <c r="BV135" s="3" t="s">
        <v>4584</v>
      </c>
      <c r="CE135" s="3" t="s">
        <v>4585</v>
      </c>
      <c r="CI135" s="3">
        <v>134</v>
      </c>
      <c r="DC135" s="3" t="s">
        <v>4586</v>
      </c>
      <c r="DD135" s="3" t="s">
        <v>4587</v>
      </c>
      <c r="DM135" s="3" t="s">
        <v>4588</v>
      </c>
    </row>
    <row r="136" spans="2:117" ht="16.5" hidden="1" customHeight="1">
      <c r="BA136" s="3">
        <v>135</v>
      </c>
      <c r="BU136" s="3" t="s">
        <v>4589</v>
      </c>
      <c r="BV136" s="3" t="s">
        <v>4590</v>
      </c>
      <c r="CE136" s="3" t="s">
        <v>4591</v>
      </c>
      <c r="CI136" s="3">
        <v>135</v>
      </c>
      <c r="DC136" s="3" t="s">
        <v>4592</v>
      </c>
      <c r="DD136" s="3" t="s">
        <v>4593</v>
      </c>
      <c r="DM136" s="3" t="s">
        <v>4594</v>
      </c>
    </row>
    <row r="137" spans="2:117" ht="16.5" hidden="1" customHeight="1">
      <c r="BA137" s="3">
        <v>136</v>
      </c>
      <c r="BU137" s="3" t="s">
        <v>4595</v>
      </c>
      <c r="BV137" s="3" t="s">
        <v>4596</v>
      </c>
      <c r="CE137" s="3" t="s">
        <v>4597</v>
      </c>
      <c r="CI137" s="3">
        <v>136</v>
      </c>
      <c r="DC137" s="3" t="s">
        <v>4598</v>
      </c>
      <c r="DD137" s="3" t="s">
        <v>4599</v>
      </c>
      <c r="DM137" s="3" t="s">
        <v>4600</v>
      </c>
    </row>
    <row r="138" spans="2:117" ht="16.5" hidden="1" customHeight="1">
      <c r="BA138" s="3">
        <v>137</v>
      </c>
      <c r="BU138" s="3" t="s">
        <v>4601</v>
      </c>
      <c r="BV138" s="3" t="s">
        <v>4602</v>
      </c>
      <c r="CE138" s="3" t="s">
        <v>4603</v>
      </c>
      <c r="CI138" s="3">
        <v>137</v>
      </c>
      <c r="DC138" s="3" t="s">
        <v>4604</v>
      </c>
      <c r="DD138" s="3" t="s">
        <v>4605</v>
      </c>
      <c r="DM138" s="3" t="s">
        <v>3779</v>
      </c>
    </row>
    <row r="139" spans="2:117" ht="16.5" hidden="1" customHeight="1">
      <c r="BA139" s="3">
        <v>138</v>
      </c>
      <c r="BU139" s="3" t="s">
        <v>4606</v>
      </c>
      <c r="BV139" s="3" t="s">
        <v>4607</v>
      </c>
      <c r="CE139" s="3" t="s">
        <v>4608</v>
      </c>
      <c r="CI139" s="3">
        <v>138</v>
      </c>
      <c r="DC139" s="3" t="s">
        <v>4609</v>
      </c>
      <c r="DD139" s="3" t="s">
        <v>4610</v>
      </c>
      <c r="DM139" s="3" t="s">
        <v>4611</v>
      </c>
    </row>
    <row r="140" spans="2:117" ht="16.5" hidden="1" customHeight="1">
      <c r="BA140" s="3">
        <v>139</v>
      </c>
      <c r="BU140" s="3" t="s">
        <v>4612</v>
      </c>
      <c r="BV140" s="3" t="s">
        <v>4613</v>
      </c>
      <c r="CE140" s="3" t="s">
        <v>4614</v>
      </c>
      <c r="CI140" s="3">
        <v>139</v>
      </c>
      <c r="DC140" s="3" t="s">
        <v>4615</v>
      </c>
      <c r="DD140" s="3" t="s">
        <v>4616</v>
      </c>
      <c r="DM140" s="3" t="s">
        <v>4617</v>
      </c>
    </row>
    <row r="141" spans="2:117" ht="16.5" hidden="1" customHeight="1">
      <c r="BA141" s="3">
        <v>140</v>
      </c>
      <c r="BU141" s="3" t="s">
        <v>4618</v>
      </c>
      <c r="BV141" s="3" t="s">
        <v>4619</v>
      </c>
      <c r="CE141" s="3" t="s">
        <v>4620</v>
      </c>
      <c r="CI141" s="3">
        <v>140</v>
      </c>
      <c r="DC141" s="3" t="s">
        <v>4621</v>
      </c>
      <c r="DD141" s="3" t="s">
        <v>4622</v>
      </c>
      <c r="DM141" s="3" t="s">
        <v>4623</v>
      </c>
    </row>
    <row r="142" spans="2:117" ht="16.5" hidden="1" customHeight="1">
      <c r="BA142" s="3">
        <v>141</v>
      </c>
      <c r="BU142" s="3" t="s">
        <v>4624</v>
      </c>
      <c r="BV142" s="3" t="s">
        <v>4625</v>
      </c>
      <c r="CE142" s="3" t="s">
        <v>4626</v>
      </c>
      <c r="CI142" s="3">
        <v>141</v>
      </c>
      <c r="DC142" s="3" t="s">
        <v>4627</v>
      </c>
      <c r="DD142" s="3" t="s">
        <v>4628</v>
      </c>
      <c r="DM142" s="3" t="s">
        <v>4629</v>
      </c>
    </row>
    <row r="143" spans="2:117" ht="16.5" hidden="1" customHeight="1">
      <c r="BA143" s="3">
        <v>142</v>
      </c>
      <c r="BU143" s="3" t="s">
        <v>4630</v>
      </c>
      <c r="BV143" s="3" t="s">
        <v>4631</v>
      </c>
      <c r="CE143" s="3" t="s">
        <v>4632</v>
      </c>
      <c r="CI143" s="3">
        <v>142</v>
      </c>
      <c r="DC143" s="3" t="s">
        <v>4633</v>
      </c>
      <c r="DD143" s="3" t="s">
        <v>4634</v>
      </c>
      <c r="DM143" s="3" t="s">
        <v>4635</v>
      </c>
    </row>
    <row r="144" spans="2:117" ht="16.5" hidden="1" customHeight="1">
      <c r="BA144" s="3">
        <v>143</v>
      </c>
      <c r="BU144" s="3" t="s">
        <v>4636</v>
      </c>
      <c r="BV144" s="3" t="s">
        <v>4637</v>
      </c>
      <c r="CE144" s="3" t="s">
        <v>4638</v>
      </c>
      <c r="CI144" s="3">
        <v>143</v>
      </c>
      <c r="DC144" s="3" t="s">
        <v>4639</v>
      </c>
      <c r="DD144" s="3" t="s">
        <v>4640</v>
      </c>
      <c r="DM144" s="3" t="s">
        <v>4641</v>
      </c>
    </row>
    <row r="145" spans="53:117" ht="16.5" hidden="1" customHeight="1">
      <c r="BA145" s="3">
        <v>144</v>
      </c>
      <c r="BU145" s="3" t="s">
        <v>4642</v>
      </c>
      <c r="BV145" s="3" t="s">
        <v>4643</v>
      </c>
      <c r="CE145" s="3" t="s">
        <v>4644</v>
      </c>
      <c r="CI145" s="3">
        <v>144</v>
      </c>
      <c r="DC145" s="3" t="s">
        <v>4645</v>
      </c>
      <c r="DD145" s="3" t="s">
        <v>4646</v>
      </c>
      <c r="DM145" s="3" t="s">
        <v>4647</v>
      </c>
    </row>
    <row r="146" spans="53:117" ht="16.5" hidden="1" customHeight="1">
      <c r="BA146" s="3">
        <v>145</v>
      </c>
      <c r="BU146" s="3" t="s">
        <v>4648</v>
      </c>
      <c r="BV146" s="3" t="s">
        <v>4649</v>
      </c>
      <c r="CE146" s="3" t="s">
        <v>4650</v>
      </c>
      <c r="CI146" s="3">
        <v>145</v>
      </c>
      <c r="DC146" s="3" t="s">
        <v>4651</v>
      </c>
      <c r="DD146" s="3" t="s">
        <v>4652</v>
      </c>
      <c r="DM146" s="3" t="s">
        <v>4653</v>
      </c>
    </row>
    <row r="147" spans="53:117" ht="16.5" hidden="1" customHeight="1">
      <c r="BA147" s="3">
        <v>146</v>
      </c>
      <c r="BU147" s="3" t="s">
        <v>4654</v>
      </c>
      <c r="BV147" s="3" t="s">
        <v>4655</v>
      </c>
      <c r="CE147" s="3" t="s">
        <v>4656</v>
      </c>
      <c r="CI147" s="3">
        <v>146</v>
      </c>
      <c r="DC147" s="3" t="s">
        <v>4657</v>
      </c>
      <c r="DD147" s="3" t="s">
        <v>4658</v>
      </c>
      <c r="DM147" s="3" t="s">
        <v>4659</v>
      </c>
    </row>
    <row r="148" spans="53:117" ht="16.5" hidden="1" customHeight="1">
      <c r="BA148" s="3">
        <v>147</v>
      </c>
      <c r="BU148" s="3" t="s">
        <v>4660</v>
      </c>
      <c r="BV148" s="3" t="s">
        <v>4661</v>
      </c>
      <c r="CE148" s="3" t="s">
        <v>4662</v>
      </c>
      <c r="CI148" s="3">
        <v>147</v>
      </c>
      <c r="DC148" s="3" t="s">
        <v>4663</v>
      </c>
      <c r="DD148" s="3" t="s">
        <v>4664</v>
      </c>
      <c r="DM148" s="3" t="s">
        <v>4665</v>
      </c>
    </row>
    <row r="149" spans="53:117" ht="16.5" hidden="1" customHeight="1">
      <c r="BA149" s="3">
        <v>148</v>
      </c>
      <c r="BU149" s="3" t="s">
        <v>4666</v>
      </c>
      <c r="BV149" s="3" t="s">
        <v>4667</v>
      </c>
      <c r="CE149" s="3" t="s">
        <v>4668</v>
      </c>
      <c r="CI149" s="3">
        <v>148</v>
      </c>
      <c r="DC149" s="3" t="s">
        <v>4669</v>
      </c>
      <c r="DD149" s="3" t="s">
        <v>4670</v>
      </c>
      <c r="DM149" s="3" t="s">
        <v>4671</v>
      </c>
    </row>
    <row r="150" spans="53:117" ht="16.5" hidden="1" customHeight="1">
      <c r="BA150" s="3">
        <v>149</v>
      </c>
      <c r="BU150" s="3" t="s">
        <v>4672</v>
      </c>
      <c r="BV150" s="3" t="s">
        <v>4673</v>
      </c>
      <c r="CE150" s="3" t="s">
        <v>4674</v>
      </c>
      <c r="CI150" s="3">
        <v>149</v>
      </c>
      <c r="DC150" s="3" t="s">
        <v>4675</v>
      </c>
      <c r="DD150" s="3" t="s">
        <v>4676</v>
      </c>
      <c r="DM150" s="3" t="s">
        <v>4677</v>
      </c>
    </row>
    <row r="151" spans="53:117" ht="16.5" hidden="1" customHeight="1">
      <c r="BA151" s="3">
        <v>150</v>
      </c>
      <c r="BU151" s="3" t="s">
        <v>4678</v>
      </c>
      <c r="BV151" s="3" t="s">
        <v>4679</v>
      </c>
      <c r="CE151" s="3" t="s">
        <v>4680</v>
      </c>
      <c r="CI151" s="3">
        <v>150</v>
      </c>
      <c r="DC151" s="3" t="s">
        <v>4681</v>
      </c>
      <c r="DD151" s="3" t="s">
        <v>4682</v>
      </c>
      <c r="DM151" s="3" t="s">
        <v>4683</v>
      </c>
    </row>
    <row r="152" spans="53:117" ht="16.5" hidden="1" customHeight="1">
      <c r="BA152" s="3">
        <v>151</v>
      </c>
      <c r="BU152" s="3" t="s">
        <v>4684</v>
      </c>
      <c r="BV152" s="3" t="s">
        <v>4685</v>
      </c>
      <c r="CE152" s="3" t="s">
        <v>4686</v>
      </c>
      <c r="CI152" s="3">
        <v>151</v>
      </c>
      <c r="DC152" s="3" t="s">
        <v>4687</v>
      </c>
      <c r="DD152" s="3" t="s">
        <v>4688</v>
      </c>
      <c r="DM152" s="3" t="s">
        <v>4689</v>
      </c>
    </row>
    <row r="153" spans="53:117" ht="16.5" hidden="1" customHeight="1">
      <c r="BA153" s="3">
        <v>152</v>
      </c>
      <c r="BU153" s="3" t="s">
        <v>4690</v>
      </c>
      <c r="BV153" s="3" t="s">
        <v>4691</v>
      </c>
      <c r="CE153" s="3" t="s">
        <v>4692</v>
      </c>
      <c r="CI153" s="3">
        <v>152</v>
      </c>
      <c r="DC153" s="3" t="s">
        <v>4693</v>
      </c>
      <c r="DD153" s="3" t="s">
        <v>4694</v>
      </c>
      <c r="DM153" s="3" t="s">
        <v>4695</v>
      </c>
    </row>
    <row r="154" spans="53:117" ht="16.5" hidden="1" customHeight="1">
      <c r="BA154" s="3">
        <v>153</v>
      </c>
      <c r="BU154" s="3" t="s">
        <v>4696</v>
      </c>
      <c r="BV154" s="3" t="s">
        <v>4697</v>
      </c>
      <c r="CE154" s="3" t="s">
        <v>4698</v>
      </c>
      <c r="CI154" s="3">
        <v>153</v>
      </c>
      <c r="DC154" s="3" t="s">
        <v>4699</v>
      </c>
      <c r="DD154" s="3" t="s">
        <v>4700</v>
      </c>
      <c r="DM154" s="3" t="s">
        <v>4701</v>
      </c>
    </row>
    <row r="155" spans="53:117" ht="16.5" hidden="1" customHeight="1">
      <c r="BA155" s="3">
        <v>154</v>
      </c>
      <c r="BU155" s="3" t="s">
        <v>4702</v>
      </c>
      <c r="BV155" s="3" t="s">
        <v>4703</v>
      </c>
      <c r="CE155" s="3" t="s">
        <v>4704</v>
      </c>
      <c r="CI155" s="3">
        <v>154</v>
      </c>
      <c r="DC155" s="3" t="s">
        <v>4705</v>
      </c>
      <c r="DD155" s="3" t="s">
        <v>4706</v>
      </c>
      <c r="DM155" s="3" t="s">
        <v>4707</v>
      </c>
    </row>
    <row r="156" spans="53:117" ht="16.5" hidden="1" customHeight="1">
      <c r="BA156" s="3">
        <v>155</v>
      </c>
      <c r="BU156" s="3" t="s">
        <v>4708</v>
      </c>
      <c r="BV156" s="3" t="s">
        <v>4709</v>
      </c>
      <c r="CE156" s="3" t="s">
        <v>4710</v>
      </c>
      <c r="CI156" s="3">
        <v>155</v>
      </c>
      <c r="DC156" s="3" t="s">
        <v>4711</v>
      </c>
      <c r="DD156" s="3" t="s">
        <v>4712</v>
      </c>
      <c r="DM156" s="3" t="s">
        <v>4713</v>
      </c>
    </row>
    <row r="157" spans="53:117" ht="16.5" hidden="1" customHeight="1">
      <c r="BA157" s="3">
        <v>156</v>
      </c>
      <c r="BU157" s="3" t="s">
        <v>4714</v>
      </c>
      <c r="BV157" s="3" t="s">
        <v>4715</v>
      </c>
      <c r="CE157" s="3" t="s">
        <v>4716</v>
      </c>
      <c r="CI157" s="3">
        <v>156</v>
      </c>
      <c r="DC157" s="3" t="s">
        <v>4717</v>
      </c>
      <c r="DD157" s="3" t="s">
        <v>4718</v>
      </c>
      <c r="DM157" s="3" t="s">
        <v>4719</v>
      </c>
    </row>
    <row r="158" spans="53:117" ht="16.5" hidden="1" customHeight="1">
      <c r="BA158" s="3">
        <v>157</v>
      </c>
      <c r="BU158" s="3" t="s">
        <v>4720</v>
      </c>
      <c r="BV158" s="3" t="s">
        <v>4721</v>
      </c>
      <c r="CE158" s="3" t="s">
        <v>4722</v>
      </c>
      <c r="CI158" s="3">
        <v>157</v>
      </c>
      <c r="DC158" s="3" t="s">
        <v>4723</v>
      </c>
      <c r="DD158" s="3" t="s">
        <v>4724</v>
      </c>
      <c r="DM158" s="3" t="s">
        <v>4725</v>
      </c>
    </row>
    <row r="159" spans="53:117" ht="16.5" hidden="1" customHeight="1">
      <c r="BA159" s="3">
        <v>158</v>
      </c>
      <c r="BU159" s="3" t="s">
        <v>4726</v>
      </c>
      <c r="BV159" s="3" t="s">
        <v>4727</v>
      </c>
      <c r="CE159" s="3" t="s">
        <v>4728</v>
      </c>
      <c r="CI159" s="3">
        <v>158</v>
      </c>
      <c r="DC159" s="3" t="s">
        <v>4729</v>
      </c>
      <c r="DD159" s="3" t="s">
        <v>4730</v>
      </c>
      <c r="DM159" s="3" t="s">
        <v>4731</v>
      </c>
    </row>
    <row r="160" spans="53:117" ht="16.5" hidden="1" customHeight="1">
      <c r="BA160" s="3">
        <v>159</v>
      </c>
      <c r="BU160" s="3" t="s">
        <v>4732</v>
      </c>
      <c r="BV160" s="3" t="s">
        <v>4733</v>
      </c>
      <c r="CE160" s="3" t="s">
        <v>4734</v>
      </c>
      <c r="CI160" s="3">
        <v>159</v>
      </c>
      <c r="DC160" s="3" t="s">
        <v>4735</v>
      </c>
      <c r="DD160" s="3" t="s">
        <v>4736</v>
      </c>
      <c r="DM160" s="3" t="s">
        <v>4737</v>
      </c>
    </row>
    <row r="161" spans="53:117" ht="16.5" hidden="1" customHeight="1">
      <c r="BA161" s="3">
        <v>160</v>
      </c>
      <c r="BU161" s="3" t="s">
        <v>4738</v>
      </c>
      <c r="BV161" s="3" t="s">
        <v>4739</v>
      </c>
      <c r="CE161" s="3" t="s">
        <v>4740</v>
      </c>
      <c r="CI161" s="3">
        <v>160</v>
      </c>
      <c r="DC161" s="3" t="s">
        <v>4741</v>
      </c>
      <c r="DD161" s="3" t="s">
        <v>4742</v>
      </c>
      <c r="DM161" s="3" t="s">
        <v>4743</v>
      </c>
    </row>
    <row r="162" spans="53:117" ht="16.5" hidden="1" customHeight="1">
      <c r="BA162" s="3">
        <v>161</v>
      </c>
      <c r="BU162" s="3" t="s">
        <v>4744</v>
      </c>
      <c r="BV162" s="3" t="s">
        <v>4745</v>
      </c>
      <c r="CE162" s="3" t="s">
        <v>4746</v>
      </c>
      <c r="CI162" s="3">
        <v>161</v>
      </c>
      <c r="DC162" s="3" t="s">
        <v>4747</v>
      </c>
      <c r="DD162" s="3" t="s">
        <v>4748</v>
      </c>
      <c r="DM162" s="3" t="s">
        <v>4749</v>
      </c>
    </row>
    <row r="163" spans="53:117" ht="16.5" hidden="1" customHeight="1">
      <c r="BA163" s="3">
        <v>162</v>
      </c>
      <c r="BU163" s="3" t="s">
        <v>4750</v>
      </c>
      <c r="BV163" s="3" t="s">
        <v>4751</v>
      </c>
      <c r="CE163" s="3" t="s">
        <v>4752</v>
      </c>
      <c r="CI163" s="3">
        <v>162</v>
      </c>
      <c r="DC163" s="3" t="s">
        <v>4753</v>
      </c>
      <c r="DD163" s="3" t="s">
        <v>4754</v>
      </c>
      <c r="DM163" s="3" t="s">
        <v>4755</v>
      </c>
    </row>
    <row r="164" spans="53:117" ht="16.5" hidden="1" customHeight="1">
      <c r="BA164" s="3">
        <v>163</v>
      </c>
      <c r="BU164" s="3" t="s">
        <v>4756</v>
      </c>
      <c r="BV164" s="3" t="s">
        <v>4757</v>
      </c>
      <c r="CE164" s="3" t="s">
        <v>4758</v>
      </c>
      <c r="CI164" s="3">
        <v>163</v>
      </c>
      <c r="DC164" s="3" t="s">
        <v>4759</v>
      </c>
      <c r="DD164" s="3" t="s">
        <v>4760</v>
      </c>
      <c r="DM164" s="3" t="s">
        <v>4761</v>
      </c>
    </row>
    <row r="165" spans="53:117" ht="16.5" hidden="1" customHeight="1">
      <c r="BA165" s="3">
        <v>164</v>
      </c>
      <c r="BU165" s="3" t="s">
        <v>4762</v>
      </c>
      <c r="BV165" s="3" t="s">
        <v>4763</v>
      </c>
      <c r="CE165" s="3" t="s">
        <v>4764</v>
      </c>
      <c r="CI165" s="3">
        <v>164</v>
      </c>
      <c r="DC165" s="3" t="s">
        <v>4765</v>
      </c>
      <c r="DD165" s="3" t="s">
        <v>4766</v>
      </c>
      <c r="DM165" s="3" t="s">
        <v>4767</v>
      </c>
    </row>
    <row r="166" spans="53:117" ht="16.5" hidden="1" customHeight="1">
      <c r="BA166" s="3">
        <v>165</v>
      </c>
      <c r="BU166" s="3" t="s">
        <v>4768</v>
      </c>
      <c r="BV166" s="3" t="s">
        <v>4769</v>
      </c>
      <c r="CE166" s="3" t="s">
        <v>4770</v>
      </c>
      <c r="CI166" s="3">
        <v>165</v>
      </c>
      <c r="DC166" s="3" t="s">
        <v>4771</v>
      </c>
      <c r="DD166" s="3" t="s">
        <v>4772</v>
      </c>
      <c r="DM166" s="3" t="s">
        <v>4773</v>
      </c>
    </row>
    <row r="167" spans="53:117" ht="16.5" hidden="1" customHeight="1">
      <c r="BA167" s="3">
        <v>166</v>
      </c>
      <c r="BU167" s="3" t="s">
        <v>4774</v>
      </c>
      <c r="BV167" s="3" t="s">
        <v>4775</v>
      </c>
      <c r="CE167" s="3" t="s">
        <v>4776</v>
      </c>
      <c r="CI167" s="3">
        <v>166</v>
      </c>
      <c r="DC167" s="3" t="s">
        <v>4777</v>
      </c>
      <c r="DD167" s="3" t="s">
        <v>4778</v>
      </c>
      <c r="DM167" s="3" t="s">
        <v>4779</v>
      </c>
    </row>
    <row r="168" spans="53:117" ht="16.5" hidden="1" customHeight="1">
      <c r="BA168" s="3">
        <v>167</v>
      </c>
      <c r="BU168" s="3" t="s">
        <v>4780</v>
      </c>
      <c r="BV168" s="3" t="s">
        <v>4781</v>
      </c>
      <c r="CE168" s="3" t="s">
        <v>4782</v>
      </c>
      <c r="CI168" s="3">
        <v>167</v>
      </c>
      <c r="DC168" s="3" t="s">
        <v>4783</v>
      </c>
      <c r="DD168" s="3" t="s">
        <v>4784</v>
      </c>
      <c r="DM168" s="3" t="s">
        <v>4784</v>
      </c>
    </row>
    <row r="169" spans="53:117" ht="16.5" hidden="1" customHeight="1">
      <c r="BA169" s="3">
        <v>168</v>
      </c>
      <c r="BU169" s="3" t="s">
        <v>4785</v>
      </c>
      <c r="BV169" s="3" t="s">
        <v>4786</v>
      </c>
      <c r="CE169" s="3" t="s">
        <v>4787</v>
      </c>
      <c r="CI169" s="3">
        <v>168</v>
      </c>
      <c r="DC169" s="3" t="s">
        <v>4788</v>
      </c>
      <c r="DD169" s="3" t="s">
        <v>4789</v>
      </c>
      <c r="DM169" s="3" t="s">
        <v>4113</v>
      </c>
    </row>
    <row r="170" spans="53:117" ht="16.5" hidden="1" customHeight="1">
      <c r="BA170" s="3">
        <v>169</v>
      </c>
      <c r="BU170" s="3" t="s">
        <v>4790</v>
      </c>
      <c r="BV170" s="3" t="s">
        <v>4791</v>
      </c>
      <c r="CE170" s="3" t="s">
        <v>4792</v>
      </c>
      <c r="CI170" s="3">
        <v>169</v>
      </c>
      <c r="DC170" s="3" t="s">
        <v>4793</v>
      </c>
      <c r="DD170" s="3" t="s">
        <v>4794</v>
      </c>
      <c r="DM170" s="3" t="s">
        <v>4795</v>
      </c>
    </row>
    <row r="171" spans="53:117" ht="16.5" hidden="1" customHeight="1">
      <c r="BA171" s="3">
        <v>170</v>
      </c>
      <c r="BU171" s="3" t="s">
        <v>4796</v>
      </c>
      <c r="BV171" s="3" t="s">
        <v>4797</v>
      </c>
      <c r="CE171" s="3" t="s">
        <v>4798</v>
      </c>
      <c r="CI171" s="3">
        <v>170</v>
      </c>
      <c r="DC171" s="3" t="s">
        <v>4799</v>
      </c>
      <c r="DD171" s="3" t="s">
        <v>4800</v>
      </c>
      <c r="DM171" s="3" t="s">
        <v>4801</v>
      </c>
    </row>
    <row r="172" spans="53:117" ht="16.5" hidden="1" customHeight="1">
      <c r="BA172" s="3">
        <v>171</v>
      </c>
      <c r="BU172" s="3" t="s">
        <v>4802</v>
      </c>
      <c r="BV172" s="3" t="s">
        <v>4803</v>
      </c>
      <c r="CE172" s="3" t="s">
        <v>4804</v>
      </c>
      <c r="CI172" s="3">
        <v>171</v>
      </c>
      <c r="DC172" s="3" t="s">
        <v>4805</v>
      </c>
      <c r="DD172" s="3" t="s">
        <v>4806</v>
      </c>
      <c r="DM172" s="3" t="s">
        <v>4807</v>
      </c>
    </row>
    <row r="173" spans="53:117" ht="16.5" hidden="1" customHeight="1">
      <c r="BA173" s="3">
        <v>172</v>
      </c>
      <c r="BU173" s="3" t="s">
        <v>4808</v>
      </c>
      <c r="BV173" s="3" t="s">
        <v>4809</v>
      </c>
      <c r="CE173" s="3" t="s">
        <v>4810</v>
      </c>
      <c r="CI173" s="3">
        <v>172</v>
      </c>
      <c r="DC173" s="3" t="s">
        <v>4811</v>
      </c>
      <c r="DD173" s="3" t="s">
        <v>4812</v>
      </c>
      <c r="DM173" s="3" t="s">
        <v>4813</v>
      </c>
    </row>
    <row r="174" spans="53:117" ht="16.5" hidden="1" customHeight="1">
      <c r="BA174" s="3">
        <v>173</v>
      </c>
      <c r="BU174" s="3" t="s">
        <v>4814</v>
      </c>
      <c r="BV174" s="3" t="s">
        <v>4815</v>
      </c>
      <c r="CE174" s="3" t="s">
        <v>4816</v>
      </c>
      <c r="CI174" s="3">
        <v>173</v>
      </c>
      <c r="DC174" s="3" t="s">
        <v>4817</v>
      </c>
      <c r="DD174" s="3" t="s">
        <v>4818</v>
      </c>
      <c r="DM174" s="3" t="s">
        <v>4819</v>
      </c>
    </row>
    <row r="175" spans="53:117" ht="16.5" hidden="1" customHeight="1">
      <c r="BA175" s="3">
        <v>174</v>
      </c>
      <c r="BU175" s="3" t="s">
        <v>4820</v>
      </c>
      <c r="BV175" s="3" t="s">
        <v>4821</v>
      </c>
      <c r="CE175" s="3" t="s">
        <v>4822</v>
      </c>
      <c r="CI175" s="3">
        <v>174</v>
      </c>
      <c r="DC175" s="3" t="s">
        <v>4823</v>
      </c>
      <c r="DD175" s="3" t="s">
        <v>4824</v>
      </c>
      <c r="DM175" s="3" t="s">
        <v>2845</v>
      </c>
    </row>
    <row r="176" spans="53:117" ht="16.5" hidden="1" customHeight="1">
      <c r="BA176" s="3">
        <v>175</v>
      </c>
      <c r="BU176" s="3" t="s">
        <v>4825</v>
      </c>
      <c r="BV176" s="3" t="s">
        <v>4826</v>
      </c>
      <c r="CE176" s="3" t="s">
        <v>4827</v>
      </c>
      <c r="CI176" s="3">
        <v>175</v>
      </c>
      <c r="DC176" s="3" t="s">
        <v>4828</v>
      </c>
      <c r="DD176" s="3" t="s">
        <v>4829</v>
      </c>
      <c r="DM176" s="3" t="s">
        <v>4830</v>
      </c>
    </row>
    <row r="177" spans="53:117" ht="16.5" hidden="1" customHeight="1">
      <c r="BA177" s="3">
        <v>176</v>
      </c>
      <c r="BU177" s="3" t="s">
        <v>4831</v>
      </c>
      <c r="BV177" s="3" t="s">
        <v>4832</v>
      </c>
      <c r="CE177" s="3" t="s">
        <v>4833</v>
      </c>
      <c r="CI177" s="3">
        <v>176</v>
      </c>
      <c r="DC177" s="3" t="s">
        <v>4834</v>
      </c>
      <c r="DD177" s="3" t="s">
        <v>4835</v>
      </c>
      <c r="DM177" s="3" t="s">
        <v>4836</v>
      </c>
    </row>
    <row r="178" spans="53:117" ht="16.5" hidden="1" customHeight="1">
      <c r="BA178" s="3">
        <v>177</v>
      </c>
      <c r="BU178" s="3" t="s">
        <v>4837</v>
      </c>
      <c r="BV178" s="3" t="s">
        <v>4838</v>
      </c>
      <c r="CE178" s="3" t="s">
        <v>4839</v>
      </c>
      <c r="CI178" s="3">
        <v>177</v>
      </c>
      <c r="DC178" s="3" t="s">
        <v>4840</v>
      </c>
      <c r="DD178" s="3" t="s">
        <v>4841</v>
      </c>
      <c r="DM178" s="3" t="s">
        <v>4842</v>
      </c>
    </row>
    <row r="179" spans="53:117" ht="16.5" hidden="1" customHeight="1">
      <c r="BA179" s="3">
        <v>178</v>
      </c>
      <c r="BU179" s="3" t="s">
        <v>4843</v>
      </c>
      <c r="BV179" s="3" t="s">
        <v>4844</v>
      </c>
      <c r="CE179" s="3" t="s">
        <v>4845</v>
      </c>
      <c r="CI179" s="3">
        <v>178</v>
      </c>
      <c r="DC179" s="3" t="s">
        <v>4846</v>
      </c>
      <c r="DD179" s="3" t="s">
        <v>4847</v>
      </c>
      <c r="DM179" s="3" t="s">
        <v>4848</v>
      </c>
    </row>
    <row r="180" spans="53:117" ht="16.5" hidden="1" customHeight="1">
      <c r="BA180" s="3">
        <v>179</v>
      </c>
      <c r="BU180" s="3" t="s">
        <v>4849</v>
      </c>
      <c r="BV180" s="3" t="s">
        <v>4850</v>
      </c>
      <c r="CE180" s="3" t="s">
        <v>4851</v>
      </c>
      <c r="CI180" s="3">
        <v>179</v>
      </c>
      <c r="DC180" s="3" t="s">
        <v>4852</v>
      </c>
      <c r="DD180" s="3" t="s">
        <v>4853</v>
      </c>
      <c r="DM180" s="3" t="s">
        <v>4854</v>
      </c>
    </row>
    <row r="181" spans="53:117" ht="16.5" hidden="1" customHeight="1">
      <c r="BA181" s="3">
        <v>180</v>
      </c>
      <c r="BU181" s="3" t="s">
        <v>4855</v>
      </c>
      <c r="BV181" s="3" t="s">
        <v>4856</v>
      </c>
      <c r="CE181" s="3" t="s">
        <v>4857</v>
      </c>
      <c r="CI181" s="3">
        <v>180</v>
      </c>
      <c r="DC181" s="3" t="s">
        <v>4858</v>
      </c>
      <c r="DD181" s="3" t="s">
        <v>4859</v>
      </c>
      <c r="DM181" s="3" t="s">
        <v>4860</v>
      </c>
    </row>
    <row r="182" spans="53:117" ht="16.5" hidden="1" customHeight="1">
      <c r="BA182" s="3">
        <v>181</v>
      </c>
      <c r="BU182" s="3" t="s">
        <v>4861</v>
      </c>
      <c r="BV182" s="3" t="s">
        <v>4862</v>
      </c>
      <c r="CE182" s="3" t="s">
        <v>4863</v>
      </c>
      <c r="CI182" s="3">
        <v>181</v>
      </c>
      <c r="DC182" s="3" t="s">
        <v>4864</v>
      </c>
      <c r="DD182" s="3" t="s">
        <v>4865</v>
      </c>
      <c r="DM182" s="3" t="s">
        <v>4866</v>
      </c>
    </row>
    <row r="183" spans="53:117" ht="16.5" hidden="1" customHeight="1">
      <c r="BA183" s="3">
        <v>182</v>
      </c>
      <c r="BU183" s="3" t="s">
        <v>4867</v>
      </c>
      <c r="BV183" s="3" t="s">
        <v>4868</v>
      </c>
      <c r="CE183" s="3" t="s">
        <v>4869</v>
      </c>
      <c r="CI183" s="3">
        <v>182</v>
      </c>
      <c r="DC183" s="3" t="s">
        <v>4870</v>
      </c>
      <c r="DD183" s="3" t="s">
        <v>4871</v>
      </c>
      <c r="DM183" s="3" t="s">
        <v>4872</v>
      </c>
    </row>
    <row r="184" spans="53:117" ht="16.5" hidden="1" customHeight="1">
      <c r="BA184" s="3">
        <v>183</v>
      </c>
      <c r="BU184" s="3" t="s">
        <v>4873</v>
      </c>
      <c r="BV184" s="3" t="s">
        <v>4874</v>
      </c>
      <c r="CE184" s="3" t="s">
        <v>4875</v>
      </c>
      <c r="CI184" s="3">
        <v>183</v>
      </c>
      <c r="DC184" s="3" t="s">
        <v>4876</v>
      </c>
      <c r="DD184" s="3" t="s">
        <v>4877</v>
      </c>
      <c r="DM184" s="3" t="s">
        <v>4878</v>
      </c>
    </row>
    <row r="185" spans="53:117" ht="16.5" hidden="1" customHeight="1">
      <c r="BA185" s="3">
        <v>184</v>
      </c>
      <c r="BU185" s="3" t="s">
        <v>4879</v>
      </c>
      <c r="BV185" s="3" t="s">
        <v>4880</v>
      </c>
      <c r="CE185" s="3" t="s">
        <v>4881</v>
      </c>
      <c r="CI185" s="3">
        <v>184</v>
      </c>
      <c r="DC185" s="3" t="s">
        <v>4882</v>
      </c>
      <c r="DD185" s="3" t="s">
        <v>4883</v>
      </c>
      <c r="DM185" s="3" t="s">
        <v>4884</v>
      </c>
    </row>
    <row r="186" spans="53:117" ht="16.5" hidden="1" customHeight="1">
      <c r="BA186" s="3">
        <v>185</v>
      </c>
      <c r="BU186" s="3" t="s">
        <v>4885</v>
      </c>
      <c r="BV186" s="3" t="s">
        <v>4886</v>
      </c>
      <c r="CE186" s="3" t="s">
        <v>4887</v>
      </c>
      <c r="CI186" s="3">
        <v>185</v>
      </c>
      <c r="DC186" s="3" t="s">
        <v>4888</v>
      </c>
      <c r="DD186" s="3" t="s">
        <v>4889</v>
      </c>
      <c r="DM186" s="3" t="s">
        <v>4890</v>
      </c>
    </row>
    <row r="187" spans="53:117" ht="16.5" hidden="1" customHeight="1">
      <c r="BA187" s="3">
        <v>186</v>
      </c>
      <c r="BU187" s="3" t="s">
        <v>4891</v>
      </c>
      <c r="BV187" s="3" t="s">
        <v>4892</v>
      </c>
      <c r="CE187" s="3" t="s">
        <v>4893</v>
      </c>
      <c r="CI187" s="3">
        <v>186</v>
      </c>
      <c r="DC187" s="3" t="s">
        <v>4894</v>
      </c>
      <c r="DD187" s="3" t="s">
        <v>4895</v>
      </c>
      <c r="DM187" s="3" t="s">
        <v>4206</v>
      </c>
    </row>
    <row r="188" spans="53:117" ht="16.5" hidden="1" customHeight="1">
      <c r="BA188" s="3">
        <v>187</v>
      </c>
      <c r="BU188" s="3" t="s">
        <v>4896</v>
      </c>
      <c r="BV188" s="3" t="s">
        <v>4897</v>
      </c>
      <c r="CE188" s="3" t="s">
        <v>4898</v>
      </c>
      <c r="CI188" s="3">
        <v>187</v>
      </c>
      <c r="DC188" s="3" t="s">
        <v>4899</v>
      </c>
      <c r="DD188" s="3" t="s">
        <v>2625</v>
      </c>
      <c r="DM188" s="3" t="s">
        <v>4900</v>
      </c>
    </row>
    <row r="189" spans="53:117" ht="16.5" hidden="1" customHeight="1">
      <c r="BA189" s="3">
        <v>188</v>
      </c>
      <c r="BU189" s="3" t="s">
        <v>4901</v>
      </c>
      <c r="BV189" s="3" t="s">
        <v>4902</v>
      </c>
      <c r="CE189" s="3" t="s">
        <v>4903</v>
      </c>
      <c r="CI189" s="3">
        <v>188</v>
      </c>
      <c r="DC189" s="3" t="s">
        <v>4904</v>
      </c>
      <c r="DD189" s="3" t="s">
        <v>4905</v>
      </c>
      <c r="DM189" s="3" t="s">
        <v>4906</v>
      </c>
    </row>
    <row r="190" spans="53:117" ht="16.5" hidden="1" customHeight="1">
      <c r="BA190" s="3">
        <v>189</v>
      </c>
      <c r="BU190" s="3" t="s">
        <v>4907</v>
      </c>
      <c r="BV190" s="3" t="s">
        <v>4908</v>
      </c>
      <c r="CE190" s="3" t="s">
        <v>4909</v>
      </c>
      <c r="CI190" s="3">
        <v>189</v>
      </c>
      <c r="DC190" s="3" t="s">
        <v>4910</v>
      </c>
      <c r="DD190" s="3" t="s">
        <v>4911</v>
      </c>
      <c r="DM190" s="3" t="s">
        <v>1956</v>
      </c>
    </row>
    <row r="191" spans="53:117" ht="16.5" hidden="1" customHeight="1">
      <c r="BA191" s="3">
        <v>190</v>
      </c>
      <c r="BU191" s="3" t="s">
        <v>4912</v>
      </c>
      <c r="BV191" s="3" t="s">
        <v>4913</v>
      </c>
      <c r="CE191" s="3" t="s">
        <v>4914</v>
      </c>
      <c r="CI191" s="3">
        <v>190</v>
      </c>
      <c r="DC191" s="3" t="s">
        <v>4915</v>
      </c>
      <c r="DD191" s="3" t="s">
        <v>4916</v>
      </c>
      <c r="DM191" s="3" t="s">
        <v>4917</v>
      </c>
    </row>
    <row r="192" spans="53:117" ht="16.5" hidden="1" customHeight="1">
      <c r="BA192" s="3">
        <v>191</v>
      </c>
      <c r="BU192" s="3" t="s">
        <v>4918</v>
      </c>
      <c r="BV192" s="3" t="s">
        <v>4919</v>
      </c>
      <c r="CE192" s="3" t="s">
        <v>4920</v>
      </c>
      <c r="CI192" s="3">
        <v>191</v>
      </c>
      <c r="DC192" s="3" t="s">
        <v>4921</v>
      </c>
      <c r="DD192" s="3" t="s">
        <v>4922</v>
      </c>
      <c r="DM192" s="3" t="s">
        <v>4923</v>
      </c>
    </row>
    <row r="193" spans="53:117" ht="16.5" hidden="1" customHeight="1">
      <c r="BA193" s="3">
        <v>192</v>
      </c>
      <c r="BU193" s="3" t="s">
        <v>4924</v>
      </c>
      <c r="BV193" s="3" t="s">
        <v>4925</v>
      </c>
      <c r="CE193" s="3" t="s">
        <v>4926</v>
      </c>
      <c r="CI193" s="3">
        <v>192</v>
      </c>
      <c r="DC193" s="3" t="s">
        <v>4927</v>
      </c>
      <c r="DD193" s="3" t="s">
        <v>4928</v>
      </c>
      <c r="DM193" s="3" t="s">
        <v>4929</v>
      </c>
    </row>
    <row r="194" spans="53:117" ht="16.5" hidden="1" customHeight="1">
      <c r="BA194" s="3">
        <v>193</v>
      </c>
      <c r="BU194" s="3" t="s">
        <v>4930</v>
      </c>
      <c r="BV194" s="3" t="s">
        <v>4931</v>
      </c>
      <c r="CE194" s="3" t="s">
        <v>4932</v>
      </c>
      <c r="CI194" s="3">
        <v>193</v>
      </c>
      <c r="DC194" s="3" t="s">
        <v>4933</v>
      </c>
      <c r="DD194" s="3" t="s">
        <v>4934</v>
      </c>
      <c r="DM194" s="3" t="s">
        <v>4935</v>
      </c>
    </row>
    <row r="195" spans="53:117" ht="16.5" hidden="1" customHeight="1">
      <c r="BA195" s="3">
        <v>194</v>
      </c>
      <c r="BU195" s="3" t="s">
        <v>4936</v>
      </c>
      <c r="BV195" s="3" t="s">
        <v>4937</v>
      </c>
      <c r="CE195" s="3" t="s">
        <v>4938</v>
      </c>
      <c r="CI195" s="3">
        <v>194</v>
      </c>
      <c r="DC195" s="3" t="s">
        <v>1861</v>
      </c>
      <c r="DD195" s="3" t="s">
        <v>1848</v>
      </c>
      <c r="DM195" s="3" t="s">
        <v>4939</v>
      </c>
    </row>
    <row r="196" spans="53:117" ht="16.5" hidden="1" customHeight="1">
      <c r="BA196" s="3">
        <v>195</v>
      </c>
      <c r="BU196" s="3" t="s">
        <v>4940</v>
      </c>
      <c r="BV196" s="3" t="s">
        <v>4941</v>
      </c>
      <c r="CE196" s="3" t="s">
        <v>4942</v>
      </c>
      <c r="CI196" s="3">
        <v>195</v>
      </c>
      <c r="DC196" s="3" t="s">
        <v>4943</v>
      </c>
      <c r="DD196" s="3" t="s">
        <v>2771</v>
      </c>
      <c r="DM196" s="3" t="s">
        <v>2660</v>
      </c>
    </row>
    <row r="197" spans="53:117" ht="16.5" hidden="1" customHeight="1">
      <c r="BA197" s="3">
        <v>196</v>
      </c>
      <c r="BU197" s="3" t="s">
        <v>4944</v>
      </c>
      <c r="BV197" s="3" t="s">
        <v>4945</v>
      </c>
      <c r="CE197" s="3" t="s">
        <v>4946</v>
      </c>
      <c r="CI197" s="3">
        <v>196</v>
      </c>
      <c r="DC197" s="3" t="s">
        <v>4947</v>
      </c>
      <c r="DD197" s="3" t="s">
        <v>4948</v>
      </c>
      <c r="DM197" s="3" t="s">
        <v>4949</v>
      </c>
    </row>
    <row r="198" spans="53:117" ht="16.5" hidden="1" customHeight="1">
      <c r="BA198" s="3">
        <v>197</v>
      </c>
      <c r="BU198" s="3" t="s">
        <v>4950</v>
      </c>
      <c r="BV198" s="3" t="s">
        <v>4951</v>
      </c>
      <c r="CE198" s="3" t="s">
        <v>4952</v>
      </c>
      <c r="CI198" s="3">
        <v>197</v>
      </c>
      <c r="DC198" s="3" t="s">
        <v>4953</v>
      </c>
      <c r="DD198" s="3" t="s">
        <v>4954</v>
      </c>
      <c r="DM198" s="3" t="s">
        <v>4955</v>
      </c>
    </row>
    <row r="199" spans="53:117" ht="16.5" hidden="1" customHeight="1">
      <c r="BA199" s="3">
        <v>198</v>
      </c>
      <c r="BU199" s="3" t="s">
        <v>4956</v>
      </c>
      <c r="BV199" s="3" t="s">
        <v>4957</v>
      </c>
      <c r="CE199" s="3" t="s">
        <v>4958</v>
      </c>
      <c r="CI199" s="3">
        <v>198</v>
      </c>
      <c r="DC199" s="3" t="s">
        <v>4959</v>
      </c>
      <c r="DD199" s="3" t="s">
        <v>4960</v>
      </c>
      <c r="DM199" s="3" t="s">
        <v>4438</v>
      </c>
    </row>
    <row r="200" spans="53:117" ht="16.5" hidden="1" customHeight="1">
      <c r="BA200" s="3">
        <v>199</v>
      </c>
      <c r="BU200" s="3" t="s">
        <v>4961</v>
      </c>
      <c r="BV200" s="3" t="s">
        <v>4962</v>
      </c>
      <c r="CE200" s="3" t="s">
        <v>4963</v>
      </c>
      <c r="CI200" s="3">
        <v>199</v>
      </c>
      <c r="DC200" s="3" t="s">
        <v>4964</v>
      </c>
      <c r="DD200" s="3" t="s">
        <v>4965</v>
      </c>
      <c r="DM200" s="3" t="s">
        <v>2768</v>
      </c>
    </row>
    <row r="201" spans="53:117" ht="16.5" hidden="1" customHeight="1">
      <c r="BA201" s="3">
        <v>200</v>
      </c>
      <c r="BU201" s="3" t="s">
        <v>4966</v>
      </c>
      <c r="BV201" s="3" t="s">
        <v>4967</v>
      </c>
      <c r="CE201" s="3" t="s">
        <v>4968</v>
      </c>
      <c r="CI201" s="3">
        <v>200</v>
      </c>
      <c r="DC201" s="3" t="s">
        <v>4969</v>
      </c>
      <c r="DD201" s="3" t="s">
        <v>4970</v>
      </c>
      <c r="DM201" s="3" t="s">
        <v>4971</v>
      </c>
    </row>
    <row r="202" spans="53:117" ht="16.5" hidden="1" customHeight="1">
      <c r="BA202" s="3">
        <v>201</v>
      </c>
      <c r="BU202" s="3" t="s">
        <v>4972</v>
      </c>
      <c r="BV202" s="3" t="s">
        <v>4973</v>
      </c>
      <c r="CE202" s="3" t="s">
        <v>4974</v>
      </c>
      <c r="CI202" s="3">
        <v>201</v>
      </c>
      <c r="DC202" s="3" t="s">
        <v>4975</v>
      </c>
      <c r="DD202" s="3" t="s">
        <v>4976</v>
      </c>
      <c r="DM202" s="3" t="s">
        <v>4977</v>
      </c>
    </row>
    <row r="203" spans="53:117" ht="16.5" hidden="1" customHeight="1">
      <c r="BA203" s="3">
        <v>202</v>
      </c>
      <c r="BU203" s="3" t="s">
        <v>4978</v>
      </c>
      <c r="BV203" s="3" t="s">
        <v>4979</v>
      </c>
      <c r="CE203" s="3" t="s">
        <v>4980</v>
      </c>
      <c r="CI203" s="3">
        <v>202</v>
      </c>
      <c r="DC203" s="3" t="s">
        <v>4981</v>
      </c>
      <c r="DD203" s="3" t="s">
        <v>4982</v>
      </c>
      <c r="DM203" s="3" t="s">
        <v>4983</v>
      </c>
    </row>
    <row r="204" spans="53:117" ht="16.5" hidden="1" customHeight="1">
      <c r="BA204" s="3">
        <v>203</v>
      </c>
      <c r="BU204" s="3" t="s">
        <v>4984</v>
      </c>
      <c r="BV204" s="3" t="s">
        <v>4985</v>
      </c>
      <c r="CE204" s="3" t="s">
        <v>4986</v>
      </c>
      <c r="CI204" s="3">
        <v>203</v>
      </c>
      <c r="DC204" s="3" t="s">
        <v>4987</v>
      </c>
      <c r="DD204" s="3" t="s">
        <v>4988</v>
      </c>
      <c r="DM204" s="3" t="s">
        <v>4989</v>
      </c>
    </row>
    <row r="205" spans="53:117" ht="16.5" hidden="1" customHeight="1">
      <c r="BA205" s="3">
        <v>204</v>
      </c>
      <c r="BU205" s="3" t="s">
        <v>4990</v>
      </c>
      <c r="BV205" s="3" t="s">
        <v>4991</v>
      </c>
      <c r="CE205" s="3" t="s">
        <v>4992</v>
      </c>
      <c r="CI205" s="3">
        <v>204</v>
      </c>
      <c r="DC205" s="3" t="s">
        <v>4993</v>
      </c>
      <c r="DD205" s="3" t="s">
        <v>4994</v>
      </c>
      <c r="DM205" s="3" t="s">
        <v>4995</v>
      </c>
    </row>
    <row r="206" spans="53:117" ht="16.5" hidden="1" customHeight="1">
      <c r="BA206" s="3">
        <v>205</v>
      </c>
      <c r="BU206" s="3" t="s">
        <v>4996</v>
      </c>
      <c r="BV206" s="3" t="s">
        <v>4997</v>
      </c>
      <c r="CE206" s="3" t="s">
        <v>4998</v>
      </c>
      <c r="CI206" s="3">
        <v>205</v>
      </c>
      <c r="DC206" s="3" t="s">
        <v>4999</v>
      </c>
      <c r="DD206" s="3" t="s">
        <v>5000</v>
      </c>
      <c r="DM206" s="3" t="s">
        <v>5001</v>
      </c>
    </row>
    <row r="207" spans="53:117" ht="16.5" hidden="1" customHeight="1">
      <c r="BA207" s="3">
        <v>206</v>
      </c>
      <c r="BU207" s="3" t="s">
        <v>5002</v>
      </c>
      <c r="BV207" s="3" t="s">
        <v>5003</v>
      </c>
      <c r="CE207" s="3" t="s">
        <v>5004</v>
      </c>
      <c r="CI207" s="3">
        <v>206</v>
      </c>
      <c r="DC207" s="3" t="s">
        <v>5005</v>
      </c>
      <c r="DD207" s="3" t="s">
        <v>5006</v>
      </c>
      <c r="DM207" s="3" t="s">
        <v>5007</v>
      </c>
    </row>
    <row r="208" spans="53:117" ht="16.5" hidden="1" customHeight="1">
      <c r="BA208" s="3">
        <v>207</v>
      </c>
      <c r="BU208" s="3" t="s">
        <v>5008</v>
      </c>
      <c r="BV208" s="3" t="s">
        <v>5009</v>
      </c>
      <c r="CE208" s="3" t="s">
        <v>5010</v>
      </c>
      <c r="CI208" s="3">
        <v>207</v>
      </c>
      <c r="DC208" s="3" t="s">
        <v>5011</v>
      </c>
      <c r="DD208" s="3" t="s">
        <v>5012</v>
      </c>
      <c r="DM208" s="3" t="s">
        <v>5013</v>
      </c>
    </row>
    <row r="209" spans="53:117" ht="16.5" hidden="1" customHeight="1">
      <c r="BA209" s="3">
        <v>208</v>
      </c>
      <c r="BU209" s="3" t="s">
        <v>5014</v>
      </c>
      <c r="BV209" s="3" t="s">
        <v>5015</v>
      </c>
      <c r="CE209" s="3" t="s">
        <v>5016</v>
      </c>
      <c r="CI209" s="3">
        <v>208</v>
      </c>
      <c r="DC209" s="3" t="s">
        <v>5017</v>
      </c>
      <c r="DD209" s="3" t="s">
        <v>5018</v>
      </c>
      <c r="DM209" s="3" t="s">
        <v>5019</v>
      </c>
    </row>
    <row r="210" spans="53:117" ht="16.5" hidden="1" customHeight="1">
      <c r="BA210" s="3">
        <v>209</v>
      </c>
      <c r="BU210" s="3" t="s">
        <v>5020</v>
      </c>
      <c r="BV210" s="3" t="s">
        <v>5021</v>
      </c>
      <c r="CE210" s="3" t="s">
        <v>5022</v>
      </c>
      <c r="CI210" s="3">
        <v>209</v>
      </c>
      <c r="DC210" s="3" t="s">
        <v>5023</v>
      </c>
      <c r="DD210" s="3" t="s">
        <v>5024</v>
      </c>
      <c r="DM210" s="3" t="s">
        <v>5025</v>
      </c>
    </row>
    <row r="211" spans="53:117" ht="16.5" hidden="1" customHeight="1">
      <c r="BA211" s="3">
        <v>210</v>
      </c>
      <c r="BU211" s="3" t="s">
        <v>5026</v>
      </c>
      <c r="BV211" s="3" t="s">
        <v>5027</v>
      </c>
      <c r="CE211" s="3" t="s">
        <v>5028</v>
      </c>
      <c r="CI211" s="3">
        <v>210</v>
      </c>
      <c r="DC211" s="3" t="s">
        <v>5029</v>
      </c>
      <c r="DD211" s="3" t="s">
        <v>5030</v>
      </c>
      <c r="DM211" s="3" t="s">
        <v>5031</v>
      </c>
    </row>
    <row r="212" spans="53:117" ht="16.5" hidden="1" customHeight="1">
      <c r="BA212" s="3">
        <v>211</v>
      </c>
      <c r="BU212" s="3" t="s">
        <v>5032</v>
      </c>
      <c r="BV212" s="3" t="s">
        <v>5033</v>
      </c>
      <c r="CE212" s="3" t="s">
        <v>5034</v>
      </c>
      <c r="CI212" s="3">
        <v>211</v>
      </c>
      <c r="DC212" s="3" t="s">
        <v>5035</v>
      </c>
      <c r="DD212" s="3" t="s">
        <v>2768</v>
      </c>
      <c r="DM212" s="3" t="s">
        <v>5036</v>
      </c>
    </row>
    <row r="213" spans="53:117" ht="16.5" hidden="1" customHeight="1">
      <c r="BA213" s="3">
        <v>212</v>
      </c>
      <c r="BU213" s="3" t="s">
        <v>5037</v>
      </c>
      <c r="BV213" s="3" t="s">
        <v>5038</v>
      </c>
      <c r="CE213" s="3" t="s">
        <v>5039</v>
      </c>
      <c r="CI213" s="3">
        <v>212</v>
      </c>
      <c r="DC213" s="3" t="s">
        <v>5040</v>
      </c>
      <c r="DD213" s="3" t="s">
        <v>5041</v>
      </c>
      <c r="DM213" s="3" t="s">
        <v>5042</v>
      </c>
    </row>
    <row r="214" spans="53:117" ht="16.5" hidden="1" customHeight="1">
      <c r="BA214" s="3">
        <v>213</v>
      </c>
      <c r="BU214" s="3" t="s">
        <v>5043</v>
      </c>
      <c r="BV214" s="3" t="s">
        <v>5044</v>
      </c>
      <c r="CE214" s="3">
        <v>30999</v>
      </c>
      <c r="CI214" s="3">
        <v>213</v>
      </c>
      <c r="DC214" s="3" t="s">
        <v>5045</v>
      </c>
      <c r="DD214" s="3" t="s">
        <v>5046</v>
      </c>
      <c r="DM214" s="3" t="s">
        <v>200</v>
      </c>
    </row>
    <row r="215" spans="53:117" ht="16.5" hidden="1" customHeight="1">
      <c r="BA215" s="3">
        <v>214</v>
      </c>
      <c r="BU215" s="3" t="s">
        <v>5047</v>
      </c>
      <c r="BV215" s="3" t="s">
        <v>5048</v>
      </c>
      <c r="CI215" s="3">
        <v>214</v>
      </c>
      <c r="DC215" s="3" t="s">
        <v>5049</v>
      </c>
      <c r="DD215" s="3" t="s">
        <v>5050</v>
      </c>
    </row>
    <row r="216" spans="53:117" ht="16.5" hidden="1" customHeight="1">
      <c r="BA216" s="3">
        <v>215</v>
      </c>
      <c r="BU216" s="3" t="s">
        <v>5051</v>
      </c>
      <c r="BV216" s="3" t="s">
        <v>5052</v>
      </c>
      <c r="CI216" s="3">
        <v>215</v>
      </c>
      <c r="DC216" s="3" t="s">
        <v>5053</v>
      </c>
      <c r="DD216" s="3" t="s">
        <v>5054</v>
      </c>
    </row>
    <row r="217" spans="53:117" ht="16.5" hidden="1" customHeight="1">
      <c r="BA217" s="3">
        <v>216</v>
      </c>
      <c r="BU217" s="3" t="s">
        <v>5055</v>
      </c>
      <c r="BV217" s="3" t="s">
        <v>5056</v>
      </c>
      <c r="CI217" s="3">
        <v>216</v>
      </c>
      <c r="DC217" s="3" t="s">
        <v>5057</v>
      </c>
      <c r="DD217" s="3" t="s">
        <v>5058</v>
      </c>
    </row>
    <row r="218" spans="53:117" ht="16.5" hidden="1" customHeight="1">
      <c r="BA218" s="3">
        <v>217</v>
      </c>
      <c r="BU218" s="3" t="s">
        <v>5059</v>
      </c>
      <c r="BV218" s="3" t="s">
        <v>5060</v>
      </c>
      <c r="CI218" s="3">
        <v>217</v>
      </c>
      <c r="DC218" s="3" t="s">
        <v>5061</v>
      </c>
      <c r="DD218" s="3" t="s">
        <v>5062</v>
      </c>
    </row>
    <row r="219" spans="53:117" ht="16.5" hidden="1" customHeight="1">
      <c r="BA219" s="3">
        <v>218</v>
      </c>
      <c r="BU219" s="3" t="s">
        <v>5063</v>
      </c>
      <c r="BV219" s="3">
        <v>21999</v>
      </c>
      <c r="CI219" s="3">
        <v>218</v>
      </c>
      <c r="DC219" s="3" t="s">
        <v>5064</v>
      </c>
      <c r="DD219" s="3" t="s">
        <v>200</v>
      </c>
    </row>
    <row r="220" spans="53:117" ht="16.5" hidden="1" customHeight="1">
      <c r="BA220" s="3">
        <v>219</v>
      </c>
      <c r="BU220" s="3" t="s">
        <v>5065</v>
      </c>
      <c r="CI220" s="3">
        <v>219</v>
      </c>
      <c r="DC220" s="3" t="s">
        <v>5066</v>
      </c>
    </row>
    <row r="221" spans="53:117" ht="16.5" hidden="1" customHeight="1">
      <c r="BA221" s="3">
        <v>220</v>
      </c>
      <c r="BU221" s="3" t="s">
        <v>5067</v>
      </c>
      <c r="CI221" s="3">
        <v>220</v>
      </c>
      <c r="DC221" s="3" t="s">
        <v>5068</v>
      </c>
    </row>
    <row r="222" spans="53:117" ht="16.5" hidden="1" customHeight="1">
      <c r="BA222" s="3">
        <v>221</v>
      </c>
      <c r="BU222" s="3" t="s">
        <v>5069</v>
      </c>
      <c r="CI222" s="3">
        <v>221</v>
      </c>
      <c r="DC222" s="3" t="s">
        <v>5070</v>
      </c>
    </row>
    <row r="223" spans="53:117" ht="16.5" hidden="1" customHeight="1">
      <c r="BA223" s="3">
        <v>222</v>
      </c>
      <c r="BU223" s="3" t="s">
        <v>5071</v>
      </c>
      <c r="CI223" s="3">
        <v>222</v>
      </c>
      <c r="DC223" s="3" t="s">
        <v>5072</v>
      </c>
    </row>
    <row r="224" spans="53:117" ht="16.5" hidden="1" customHeight="1">
      <c r="BA224" s="3">
        <v>223</v>
      </c>
      <c r="BU224" s="3" t="s">
        <v>5073</v>
      </c>
      <c r="CI224" s="3">
        <v>223</v>
      </c>
      <c r="DC224" s="3" t="s">
        <v>5074</v>
      </c>
    </row>
    <row r="225" spans="53:107" ht="16.5" hidden="1" customHeight="1">
      <c r="BA225" s="3">
        <v>224</v>
      </c>
      <c r="BU225" s="3" t="s">
        <v>5075</v>
      </c>
      <c r="CI225" s="3">
        <v>224</v>
      </c>
      <c r="DC225" s="3" t="s">
        <v>5076</v>
      </c>
    </row>
    <row r="226" spans="53:107" ht="16.5" hidden="1" customHeight="1">
      <c r="BA226" s="3">
        <v>225</v>
      </c>
      <c r="BU226" s="3" t="s">
        <v>5077</v>
      </c>
      <c r="CI226" s="3">
        <v>225</v>
      </c>
      <c r="DC226" s="3" t="s">
        <v>5078</v>
      </c>
    </row>
    <row r="227" spans="53:107" ht="16.5" hidden="1" customHeight="1">
      <c r="BA227" s="3">
        <v>226</v>
      </c>
      <c r="BU227" s="3" t="s">
        <v>5079</v>
      </c>
      <c r="CI227" s="3">
        <v>226</v>
      </c>
      <c r="DC227" s="3" t="s">
        <v>5080</v>
      </c>
    </row>
    <row r="228" spans="53:107" ht="16.5" hidden="1" customHeight="1">
      <c r="BA228" s="3">
        <v>227</v>
      </c>
      <c r="BU228" s="3" t="s">
        <v>5081</v>
      </c>
      <c r="CI228" s="3">
        <v>227</v>
      </c>
      <c r="DC228" s="3" t="s">
        <v>5082</v>
      </c>
    </row>
    <row r="229" spans="53:107" ht="16.5" hidden="1" customHeight="1">
      <c r="BA229" s="3">
        <v>228</v>
      </c>
      <c r="BU229" s="3" t="s">
        <v>5083</v>
      </c>
      <c r="CI229" s="3">
        <v>228</v>
      </c>
      <c r="DC229" s="3" t="s">
        <v>5084</v>
      </c>
    </row>
    <row r="230" spans="53:107" ht="16.5" hidden="1" customHeight="1">
      <c r="BA230" s="3">
        <v>229</v>
      </c>
      <c r="BU230" s="3" t="s">
        <v>5085</v>
      </c>
      <c r="CI230" s="3">
        <v>229</v>
      </c>
      <c r="DC230" s="3" t="s">
        <v>5086</v>
      </c>
    </row>
    <row r="231" spans="53:107" ht="16.5" hidden="1" customHeight="1">
      <c r="BA231" s="3">
        <v>230</v>
      </c>
      <c r="BU231" s="3" t="s">
        <v>5087</v>
      </c>
      <c r="CI231" s="3">
        <v>230</v>
      </c>
      <c r="DC231" s="3" t="s">
        <v>5088</v>
      </c>
    </row>
    <row r="232" spans="53:107" ht="16.5" hidden="1" customHeight="1">
      <c r="BA232" s="3">
        <v>231</v>
      </c>
      <c r="BU232" s="3" t="s">
        <v>5089</v>
      </c>
      <c r="CI232" s="3">
        <v>231</v>
      </c>
      <c r="DC232" s="3" t="s">
        <v>5090</v>
      </c>
    </row>
    <row r="233" spans="53:107" ht="16.5" hidden="1" customHeight="1">
      <c r="BA233" s="3">
        <v>232</v>
      </c>
      <c r="BU233" s="3" t="s">
        <v>5091</v>
      </c>
      <c r="CI233" s="3">
        <v>232</v>
      </c>
      <c r="DC233" s="3" t="s">
        <v>5092</v>
      </c>
    </row>
    <row r="234" spans="53:107" ht="16.5" hidden="1" customHeight="1">
      <c r="BA234" s="3">
        <v>233</v>
      </c>
      <c r="BU234" s="3" t="s">
        <v>5093</v>
      </c>
      <c r="CI234" s="3">
        <v>233</v>
      </c>
      <c r="DC234" s="3" t="s">
        <v>5094</v>
      </c>
    </row>
    <row r="235" spans="53:107" ht="16.5" hidden="1" customHeight="1">
      <c r="BA235" s="3">
        <v>234</v>
      </c>
      <c r="BU235" s="3" t="s">
        <v>5095</v>
      </c>
      <c r="CI235" s="3">
        <v>234</v>
      </c>
      <c r="DC235" s="3" t="s">
        <v>5096</v>
      </c>
    </row>
    <row r="236" spans="53:107" ht="16.5" hidden="1" customHeight="1">
      <c r="BA236" s="3">
        <v>235</v>
      </c>
      <c r="BU236" s="3" t="s">
        <v>5097</v>
      </c>
      <c r="CI236" s="3">
        <v>235</v>
      </c>
      <c r="DC236" s="3" t="s">
        <v>5098</v>
      </c>
    </row>
    <row r="237" spans="53:107" ht="16.5" hidden="1" customHeight="1">
      <c r="BA237" s="3">
        <v>236</v>
      </c>
      <c r="BU237" s="3" t="s">
        <v>5099</v>
      </c>
      <c r="CI237" s="3">
        <v>236</v>
      </c>
      <c r="DC237" s="3" t="s">
        <v>5100</v>
      </c>
    </row>
    <row r="238" spans="53:107" ht="16.5" hidden="1" customHeight="1">
      <c r="BA238" s="3">
        <v>237</v>
      </c>
      <c r="BU238" s="3" t="s">
        <v>5101</v>
      </c>
      <c r="CI238" s="3">
        <v>237</v>
      </c>
      <c r="DC238" s="3" t="s">
        <v>5102</v>
      </c>
    </row>
    <row r="239" spans="53:107" ht="16.5" hidden="1" customHeight="1">
      <c r="BA239" s="3">
        <v>238</v>
      </c>
      <c r="BU239" s="3" t="s">
        <v>5103</v>
      </c>
      <c r="CI239" s="3">
        <v>238</v>
      </c>
      <c r="DC239" s="3" t="s">
        <v>5104</v>
      </c>
    </row>
    <row r="240" spans="53:107" ht="16.5" hidden="1" customHeight="1">
      <c r="BA240" s="3">
        <v>239</v>
      </c>
      <c r="BU240" s="3" t="s">
        <v>5105</v>
      </c>
      <c r="CI240" s="3">
        <v>239</v>
      </c>
      <c r="DC240" s="3" t="s">
        <v>5106</v>
      </c>
    </row>
    <row r="241" spans="53:107" ht="16.5" hidden="1" customHeight="1">
      <c r="BA241" s="3">
        <v>240</v>
      </c>
      <c r="BU241" s="3" t="s">
        <v>5107</v>
      </c>
      <c r="CI241" s="3">
        <v>240</v>
      </c>
      <c r="DC241" s="3" t="s">
        <v>5108</v>
      </c>
    </row>
    <row r="242" spans="53:107" ht="16.5" hidden="1" customHeight="1">
      <c r="BA242" s="3">
        <v>241</v>
      </c>
      <c r="BU242" s="3" t="s">
        <v>5109</v>
      </c>
      <c r="CI242" s="3">
        <v>241</v>
      </c>
      <c r="DC242" s="3" t="s">
        <v>5110</v>
      </c>
    </row>
    <row r="243" spans="53:107" ht="16.5" hidden="1" customHeight="1">
      <c r="BA243" s="3">
        <v>242</v>
      </c>
      <c r="BU243" s="3" t="s">
        <v>5111</v>
      </c>
      <c r="CI243" s="3">
        <v>242</v>
      </c>
      <c r="DC243" s="3" t="s">
        <v>5112</v>
      </c>
    </row>
    <row r="244" spans="53:107" ht="16.5" hidden="1" customHeight="1">
      <c r="BA244" s="3">
        <v>243</v>
      </c>
      <c r="BU244" s="3" t="s">
        <v>5113</v>
      </c>
      <c r="CI244" s="3">
        <v>243</v>
      </c>
      <c r="DC244" s="3" t="s">
        <v>5114</v>
      </c>
    </row>
    <row r="245" spans="53:107" ht="16.5" hidden="1" customHeight="1">
      <c r="BA245" s="3">
        <v>244</v>
      </c>
      <c r="BU245" s="3" t="s">
        <v>5115</v>
      </c>
      <c r="CI245" s="3">
        <v>244</v>
      </c>
      <c r="DC245" s="3" t="s">
        <v>5116</v>
      </c>
    </row>
    <row r="246" spans="53:107" ht="16.5" hidden="1" customHeight="1">
      <c r="BA246" s="3">
        <v>245</v>
      </c>
      <c r="BU246" s="3" t="s">
        <v>5117</v>
      </c>
      <c r="CI246" s="3">
        <v>245</v>
      </c>
      <c r="DC246" s="3" t="s">
        <v>5118</v>
      </c>
    </row>
    <row r="247" spans="53:107" ht="16.5" hidden="1" customHeight="1">
      <c r="BA247" s="3">
        <v>246</v>
      </c>
      <c r="BU247" s="3" t="s">
        <v>5119</v>
      </c>
      <c r="CI247" s="3">
        <v>246</v>
      </c>
      <c r="DC247" s="3" t="s">
        <v>5120</v>
      </c>
    </row>
    <row r="248" spans="53:107" ht="16.5" hidden="1" customHeight="1">
      <c r="BA248" s="3">
        <v>247</v>
      </c>
      <c r="BU248" s="3" t="s">
        <v>5121</v>
      </c>
      <c r="CI248" s="3">
        <v>247</v>
      </c>
      <c r="DC248" s="3" t="s">
        <v>5122</v>
      </c>
    </row>
    <row r="249" spans="53:107" ht="16.5" hidden="1" customHeight="1">
      <c r="BA249" s="3">
        <v>248</v>
      </c>
      <c r="BU249" s="3" t="s">
        <v>5123</v>
      </c>
      <c r="CI249" s="3">
        <v>248</v>
      </c>
      <c r="DC249" s="3" t="s">
        <v>5124</v>
      </c>
    </row>
    <row r="250" spans="53:107" ht="16.5" hidden="1" customHeight="1">
      <c r="BA250" s="3">
        <v>249</v>
      </c>
      <c r="BU250" s="3" t="s">
        <v>5125</v>
      </c>
      <c r="CI250" s="3">
        <v>249</v>
      </c>
      <c r="DC250" s="3" t="s">
        <v>5126</v>
      </c>
    </row>
    <row r="251" spans="53:107" ht="16.5" hidden="1" customHeight="1">
      <c r="BA251" s="3">
        <v>250</v>
      </c>
      <c r="BU251" s="3" t="s">
        <v>5127</v>
      </c>
      <c r="CI251" s="3">
        <v>250</v>
      </c>
      <c r="DC251" s="3" t="s">
        <v>5128</v>
      </c>
    </row>
    <row r="252" spans="53:107" ht="16.5" hidden="1" customHeight="1">
      <c r="BA252" s="3">
        <v>251</v>
      </c>
      <c r="BU252" s="3" t="s">
        <v>5129</v>
      </c>
      <c r="CI252" s="3">
        <v>251</v>
      </c>
      <c r="DC252" s="3" t="s">
        <v>5130</v>
      </c>
    </row>
    <row r="253" spans="53:107" ht="16.5" hidden="1" customHeight="1">
      <c r="BA253" s="3">
        <v>252</v>
      </c>
      <c r="BU253" s="3" t="s">
        <v>5131</v>
      </c>
      <c r="CI253" s="3">
        <v>252</v>
      </c>
      <c r="DC253" s="3" t="s">
        <v>5132</v>
      </c>
    </row>
    <row r="254" spans="53:107" ht="16.5" hidden="1" customHeight="1">
      <c r="BA254" s="3">
        <v>253</v>
      </c>
      <c r="BU254" s="3" t="s">
        <v>5133</v>
      </c>
      <c r="CI254" s="3">
        <v>253</v>
      </c>
      <c r="DC254" s="3" t="s">
        <v>5134</v>
      </c>
    </row>
    <row r="255" spans="53:107" ht="16.5" hidden="1" customHeight="1">
      <c r="BA255" s="3">
        <v>254</v>
      </c>
      <c r="BU255" s="3" t="s">
        <v>5135</v>
      </c>
      <c r="CI255" s="3">
        <v>254</v>
      </c>
      <c r="DC255" s="3" t="s">
        <v>5136</v>
      </c>
    </row>
    <row r="256" spans="53:107" ht="16.5" hidden="1" customHeight="1">
      <c r="BA256" s="3">
        <v>255</v>
      </c>
      <c r="BU256" s="3" t="s">
        <v>5137</v>
      </c>
      <c r="CI256" s="3">
        <v>255</v>
      </c>
      <c r="DC256" s="3" t="s">
        <v>5138</v>
      </c>
    </row>
    <row r="257" spans="53:107" ht="16.5" hidden="1" customHeight="1">
      <c r="BA257" s="3">
        <v>256</v>
      </c>
      <c r="BU257" s="3" t="s">
        <v>5139</v>
      </c>
      <c r="CI257" s="3">
        <v>256</v>
      </c>
      <c r="DC257" s="3" t="s">
        <v>5140</v>
      </c>
    </row>
    <row r="258" spans="53:107" ht="16.5" hidden="1" customHeight="1">
      <c r="BA258" s="3">
        <v>257</v>
      </c>
      <c r="BU258" s="3" t="s">
        <v>5141</v>
      </c>
      <c r="CI258" s="3">
        <v>257</v>
      </c>
      <c r="DC258" s="3" t="s">
        <v>5142</v>
      </c>
    </row>
    <row r="259" spans="53:107" ht="16.5" hidden="1" customHeight="1">
      <c r="BA259" s="3">
        <v>258</v>
      </c>
      <c r="BU259" s="3" t="s">
        <v>5143</v>
      </c>
      <c r="CI259" s="3">
        <v>258</v>
      </c>
      <c r="DC259" s="3" t="s">
        <v>5144</v>
      </c>
    </row>
    <row r="260" spans="53:107" ht="16.5" hidden="1" customHeight="1">
      <c r="BA260" s="3">
        <v>259</v>
      </c>
      <c r="BU260" s="3" t="s">
        <v>5145</v>
      </c>
      <c r="CI260" s="3">
        <v>259</v>
      </c>
      <c r="DC260" s="3" t="s">
        <v>5146</v>
      </c>
    </row>
    <row r="261" spans="53:107" ht="16.5" hidden="1" customHeight="1">
      <c r="BA261" s="3">
        <v>260</v>
      </c>
      <c r="BU261" s="3" t="s">
        <v>5147</v>
      </c>
      <c r="CI261" s="3">
        <v>260</v>
      </c>
      <c r="DC261" s="3" t="s">
        <v>5148</v>
      </c>
    </row>
    <row r="262" spans="53:107" ht="16.5" hidden="1" customHeight="1">
      <c r="BA262" s="3">
        <v>261</v>
      </c>
      <c r="BU262" s="3" t="s">
        <v>5149</v>
      </c>
      <c r="CI262" s="3">
        <v>261</v>
      </c>
      <c r="DC262" s="3" t="s">
        <v>5150</v>
      </c>
    </row>
    <row r="263" spans="53:107" ht="16.5" hidden="1" customHeight="1">
      <c r="BA263" s="3">
        <v>262</v>
      </c>
      <c r="BU263" s="3" t="s">
        <v>5151</v>
      </c>
      <c r="CI263" s="3">
        <v>262</v>
      </c>
      <c r="DC263" s="3" t="s">
        <v>5152</v>
      </c>
    </row>
    <row r="264" spans="53:107" ht="16.5" hidden="1" customHeight="1">
      <c r="BA264" s="3">
        <v>263</v>
      </c>
      <c r="BU264" s="3" t="s">
        <v>5153</v>
      </c>
      <c r="CI264" s="3">
        <v>263</v>
      </c>
      <c r="DC264" s="3" t="s">
        <v>5154</v>
      </c>
    </row>
    <row r="265" spans="53:107" ht="16.5" hidden="1" customHeight="1">
      <c r="BA265" s="3">
        <v>264</v>
      </c>
      <c r="BU265" s="3" t="s">
        <v>5155</v>
      </c>
      <c r="CI265" s="3">
        <v>264</v>
      </c>
      <c r="DC265" s="3" t="s">
        <v>5156</v>
      </c>
    </row>
    <row r="266" spans="53:107" ht="16.5" hidden="1" customHeight="1">
      <c r="BA266" s="3">
        <v>265</v>
      </c>
      <c r="BU266" s="3" t="s">
        <v>5157</v>
      </c>
      <c r="CI266" s="3">
        <v>265</v>
      </c>
      <c r="DC266" s="3" t="s">
        <v>5158</v>
      </c>
    </row>
    <row r="267" spans="53:107" ht="16.5" hidden="1" customHeight="1">
      <c r="BA267" s="3">
        <v>266</v>
      </c>
      <c r="BU267" s="3" t="s">
        <v>5159</v>
      </c>
      <c r="CI267" s="3">
        <v>266</v>
      </c>
      <c r="DC267" s="3" t="s">
        <v>5160</v>
      </c>
    </row>
    <row r="268" spans="53:107" ht="16.5" hidden="1" customHeight="1">
      <c r="BA268" s="3">
        <v>267</v>
      </c>
      <c r="BU268" s="3" t="s">
        <v>5161</v>
      </c>
      <c r="CI268" s="3">
        <v>267</v>
      </c>
      <c r="DC268" s="3" t="s">
        <v>5162</v>
      </c>
    </row>
    <row r="269" spans="53:107" ht="16.5" hidden="1" customHeight="1">
      <c r="BA269" s="3">
        <v>268</v>
      </c>
      <c r="BU269" s="3" t="s">
        <v>5163</v>
      </c>
      <c r="CI269" s="3">
        <v>268</v>
      </c>
      <c r="DC269" s="3" t="s">
        <v>5164</v>
      </c>
    </row>
    <row r="270" spans="53:107" ht="16.5" hidden="1" customHeight="1">
      <c r="BA270" s="3">
        <v>269</v>
      </c>
      <c r="BU270" s="3" t="s">
        <v>5165</v>
      </c>
      <c r="CI270" s="3">
        <v>269</v>
      </c>
      <c r="DC270" s="3" t="s">
        <v>5166</v>
      </c>
    </row>
    <row r="271" spans="53:107" ht="16.5" hidden="1" customHeight="1">
      <c r="BA271" s="3">
        <v>270</v>
      </c>
      <c r="BU271" s="3" t="s">
        <v>5167</v>
      </c>
      <c r="CI271" s="3">
        <v>270</v>
      </c>
      <c r="DC271" s="3" t="s">
        <v>5168</v>
      </c>
    </row>
    <row r="272" spans="53:107" ht="16.5" hidden="1" customHeight="1">
      <c r="BA272" s="3">
        <v>271</v>
      </c>
      <c r="BU272" s="3" t="s">
        <v>5169</v>
      </c>
      <c r="CI272" s="3">
        <v>271</v>
      </c>
      <c r="DC272" s="3" t="s">
        <v>5170</v>
      </c>
    </row>
    <row r="273" spans="53:107" ht="16.5" hidden="1" customHeight="1">
      <c r="BA273" s="3">
        <v>272</v>
      </c>
      <c r="BU273" s="3" t="s">
        <v>5171</v>
      </c>
      <c r="CI273" s="3">
        <v>272</v>
      </c>
      <c r="DC273" s="3" t="s">
        <v>5172</v>
      </c>
    </row>
    <row r="274" spans="53:107" ht="16.5" hidden="1" customHeight="1">
      <c r="BA274" s="3">
        <v>273</v>
      </c>
      <c r="BU274" s="3" t="s">
        <v>5173</v>
      </c>
      <c r="CI274" s="3">
        <v>273</v>
      </c>
      <c r="DC274" s="3" t="s">
        <v>5174</v>
      </c>
    </row>
    <row r="275" spans="53:107" ht="16.5" hidden="1" customHeight="1">
      <c r="BA275" s="3">
        <v>274</v>
      </c>
      <c r="BU275" s="3" t="s">
        <v>5175</v>
      </c>
      <c r="CI275" s="3">
        <v>274</v>
      </c>
      <c r="DC275" s="3" t="s">
        <v>5176</v>
      </c>
    </row>
    <row r="276" spans="53:107" ht="16.5" hidden="1" customHeight="1">
      <c r="BA276" s="3">
        <v>275</v>
      </c>
      <c r="BU276" s="3" t="s">
        <v>5177</v>
      </c>
      <c r="CI276" s="3">
        <v>275</v>
      </c>
      <c r="DC276" s="3" t="s">
        <v>5178</v>
      </c>
    </row>
    <row r="277" spans="53:107" ht="16.5" hidden="1" customHeight="1">
      <c r="BA277" s="3">
        <v>276</v>
      </c>
      <c r="BU277" s="3" t="s">
        <v>5179</v>
      </c>
      <c r="CI277" s="3">
        <v>276</v>
      </c>
      <c r="DC277" s="3" t="s">
        <v>5180</v>
      </c>
    </row>
    <row r="278" spans="53:107" ht="16.5" hidden="1" customHeight="1">
      <c r="BA278" s="3">
        <v>277</v>
      </c>
      <c r="BU278" s="3" t="s">
        <v>5181</v>
      </c>
      <c r="CI278" s="3">
        <v>277</v>
      </c>
      <c r="DC278" s="3" t="s">
        <v>5182</v>
      </c>
    </row>
    <row r="279" spans="53:107" ht="16.5" hidden="1" customHeight="1">
      <c r="BA279" s="3">
        <v>278</v>
      </c>
      <c r="BU279" s="3" t="s">
        <v>5183</v>
      </c>
      <c r="CI279" s="3">
        <v>278</v>
      </c>
      <c r="DC279" s="3" t="s">
        <v>5184</v>
      </c>
    </row>
    <row r="280" spans="53:107" ht="16.5" hidden="1" customHeight="1">
      <c r="BA280" s="3">
        <v>279</v>
      </c>
      <c r="BU280" s="3" t="s">
        <v>5185</v>
      </c>
      <c r="CI280" s="3">
        <v>279</v>
      </c>
      <c r="DC280" s="3" t="s">
        <v>5186</v>
      </c>
    </row>
    <row r="281" spans="53:107" ht="16.5" hidden="1" customHeight="1">
      <c r="BA281" s="3">
        <v>280</v>
      </c>
      <c r="BU281" s="3" t="s">
        <v>5187</v>
      </c>
      <c r="CI281" s="3">
        <v>280</v>
      </c>
      <c r="DC281" s="3" t="s">
        <v>5188</v>
      </c>
    </row>
    <row r="282" spans="53:107" ht="16.5" hidden="1" customHeight="1">
      <c r="BA282" s="3">
        <v>281</v>
      </c>
      <c r="BU282" s="3" t="s">
        <v>5189</v>
      </c>
      <c r="CI282" s="3">
        <v>281</v>
      </c>
      <c r="DC282" s="3" t="s">
        <v>5190</v>
      </c>
    </row>
    <row r="283" spans="53:107" ht="16.5" hidden="1" customHeight="1">
      <c r="BA283" s="3">
        <v>282</v>
      </c>
      <c r="BU283" s="3" t="s">
        <v>5191</v>
      </c>
      <c r="CI283" s="3">
        <v>282</v>
      </c>
      <c r="DC283" s="3" t="s">
        <v>5192</v>
      </c>
    </row>
    <row r="284" spans="53:107" ht="16.5" hidden="1" customHeight="1">
      <c r="BA284" s="3">
        <v>283</v>
      </c>
      <c r="BU284" s="3" t="s">
        <v>5193</v>
      </c>
      <c r="CI284" s="3">
        <v>283</v>
      </c>
      <c r="DC284" s="3" t="s">
        <v>5194</v>
      </c>
    </row>
    <row r="285" spans="53:107" ht="16.5" hidden="1" customHeight="1">
      <c r="BA285" s="3">
        <v>284</v>
      </c>
      <c r="BU285" s="3" t="s">
        <v>5195</v>
      </c>
      <c r="CI285" s="3">
        <v>284</v>
      </c>
      <c r="DC285" s="3" t="s">
        <v>5196</v>
      </c>
    </row>
    <row r="286" spans="53:107" ht="16.5" hidden="1" customHeight="1">
      <c r="BA286" s="3">
        <v>285</v>
      </c>
      <c r="BU286" s="3" t="s">
        <v>5197</v>
      </c>
      <c r="CI286" s="3">
        <v>285</v>
      </c>
      <c r="DC286" s="3" t="s">
        <v>5198</v>
      </c>
    </row>
    <row r="287" spans="53:107" ht="16.5" hidden="1" customHeight="1">
      <c r="BA287" s="3">
        <v>286</v>
      </c>
      <c r="BU287" s="3" t="s">
        <v>5199</v>
      </c>
      <c r="CI287" s="3">
        <v>286</v>
      </c>
      <c r="DC287" s="3" t="s">
        <v>5200</v>
      </c>
    </row>
    <row r="288" spans="53:107" ht="16.5" hidden="1" customHeight="1">
      <c r="BA288" s="3">
        <v>287</v>
      </c>
      <c r="BU288" s="3" t="s">
        <v>5201</v>
      </c>
      <c r="CI288" s="3">
        <v>287</v>
      </c>
      <c r="DC288" s="3" t="s">
        <v>5202</v>
      </c>
    </row>
    <row r="289" spans="53:107" ht="16.5" hidden="1" customHeight="1">
      <c r="BA289" s="3">
        <v>288</v>
      </c>
      <c r="BU289" s="3" t="s">
        <v>5203</v>
      </c>
      <c r="CI289" s="3">
        <v>288</v>
      </c>
      <c r="DC289" s="3" t="s">
        <v>5204</v>
      </c>
    </row>
    <row r="290" spans="53:107" ht="16.5" hidden="1" customHeight="1">
      <c r="BA290" s="3">
        <v>289</v>
      </c>
      <c r="BU290" s="3" t="s">
        <v>5205</v>
      </c>
      <c r="CI290" s="3">
        <v>289</v>
      </c>
      <c r="DC290" s="3" t="s">
        <v>2705</v>
      </c>
    </row>
    <row r="291" spans="53:107" ht="16.5" hidden="1" customHeight="1">
      <c r="BA291" s="3">
        <v>290</v>
      </c>
      <c r="BU291" s="3" t="s">
        <v>5206</v>
      </c>
      <c r="CI291" s="3">
        <v>290</v>
      </c>
      <c r="DC291" s="3" t="s">
        <v>5207</v>
      </c>
    </row>
    <row r="292" spans="53:107" ht="16.5" hidden="1" customHeight="1">
      <c r="BA292" s="3">
        <v>291</v>
      </c>
      <c r="BU292" s="3" t="s">
        <v>5208</v>
      </c>
      <c r="CI292" s="3">
        <v>291</v>
      </c>
      <c r="DC292" s="3" t="s">
        <v>5209</v>
      </c>
    </row>
    <row r="293" spans="53:107" ht="16.5" hidden="1" customHeight="1">
      <c r="BA293" s="3">
        <v>292</v>
      </c>
      <c r="BU293" s="3" t="s">
        <v>5210</v>
      </c>
      <c r="CI293" s="3">
        <v>292</v>
      </c>
      <c r="DC293" s="3" t="s">
        <v>5211</v>
      </c>
    </row>
    <row r="294" spans="53:107" ht="16.5" hidden="1" customHeight="1">
      <c r="BA294" s="3">
        <v>293</v>
      </c>
      <c r="BU294" s="3" t="s">
        <v>5212</v>
      </c>
      <c r="CI294" s="3">
        <v>293</v>
      </c>
      <c r="DC294" s="3" t="s">
        <v>5213</v>
      </c>
    </row>
    <row r="295" spans="53:107" ht="16.5" hidden="1" customHeight="1">
      <c r="BA295" s="3">
        <v>294</v>
      </c>
      <c r="BU295" s="3" t="s">
        <v>5214</v>
      </c>
      <c r="CI295" s="3">
        <v>294</v>
      </c>
      <c r="DC295" s="3" t="s">
        <v>5215</v>
      </c>
    </row>
    <row r="296" spans="53:107" ht="16.5" hidden="1" customHeight="1">
      <c r="BA296" s="3">
        <v>295</v>
      </c>
      <c r="BU296" s="3" t="s">
        <v>5216</v>
      </c>
      <c r="CI296" s="3">
        <v>295</v>
      </c>
      <c r="DC296" s="3" t="s">
        <v>5217</v>
      </c>
    </row>
    <row r="297" spans="53:107" ht="16.5" hidden="1" customHeight="1">
      <c r="BA297" s="3">
        <v>296</v>
      </c>
      <c r="BU297" s="3" t="s">
        <v>5218</v>
      </c>
      <c r="CI297" s="3">
        <v>296</v>
      </c>
      <c r="DC297" s="3" t="s">
        <v>5219</v>
      </c>
    </row>
    <row r="298" spans="53:107" ht="16.5" hidden="1" customHeight="1">
      <c r="BA298" s="3">
        <v>297</v>
      </c>
      <c r="BU298" s="3" t="s">
        <v>5220</v>
      </c>
      <c r="CI298" s="3">
        <v>297</v>
      </c>
      <c r="DC298" s="3" t="s">
        <v>5221</v>
      </c>
    </row>
    <row r="299" spans="53:107" ht="16.5" hidden="1" customHeight="1">
      <c r="BA299" s="3">
        <v>298</v>
      </c>
      <c r="BU299" s="3" t="s">
        <v>5222</v>
      </c>
      <c r="CI299" s="3">
        <v>298</v>
      </c>
      <c r="DC299" s="3" t="s">
        <v>5223</v>
      </c>
    </row>
    <row r="300" spans="53:107" ht="16.5" hidden="1" customHeight="1">
      <c r="BA300" s="3">
        <v>299</v>
      </c>
      <c r="BU300" s="3" t="s">
        <v>5224</v>
      </c>
      <c r="CI300" s="3">
        <v>299</v>
      </c>
      <c r="DC300" s="3" t="s">
        <v>5225</v>
      </c>
    </row>
    <row r="301" spans="53:107" ht="16.5" hidden="1" customHeight="1">
      <c r="BA301" s="3">
        <v>300</v>
      </c>
      <c r="BU301" s="3" t="s">
        <v>5226</v>
      </c>
      <c r="CI301" s="3">
        <v>300</v>
      </c>
      <c r="DC301" s="3" t="s">
        <v>5227</v>
      </c>
    </row>
    <row r="302" spans="53:107" ht="16.5" hidden="1" customHeight="1">
      <c r="BA302" s="3">
        <v>301</v>
      </c>
      <c r="BU302" s="3" t="s">
        <v>5228</v>
      </c>
      <c r="CI302" s="3">
        <v>301</v>
      </c>
      <c r="DC302" s="3" t="s">
        <v>5229</v>
      </c>
    </row>
    <row r="303" spans="53:107" ht="16.5" hidden="1" customHeight="1">
      <c r="BA303" s="3">
        <v>302</v>
      </c>
      <c r="BU303" s="3" t="s">
        <v>5230</v>
      </c>
      <c r="CI303" s="3">
        <v>302</v>
      </c>
      <c r="DC303" s="3" t="s">
        <v>5231</v>
      </c>
    </row>
    <row r="304" spans="53:107" ht="16.5" hidden="1" customHeight="1">
      <c r="BA304" s="3">
        <v>303</v>
      </c>
      <c r="BU304" s="3" t="s">
        <v>5232</v>
      </c>
      <c r="CI304" s="3">
        <v>303</v>
      </c>
      <c r="DC304" s="3" t="s">
        <v>5233</v>
      </c>
    </row>
    <row r="305" spans="53:107" ht="16.5" hidden="1" customHeight="1">
      <c r="BA305" s="3">
        <v>304</v>
      </c>
      <c r="BU305" s="3" t="s">
        <v>5234</v>
      </c>
      <c r="CI305" s="3">
        <v>304</v>
      </c>
      <c r="DC305" s="3" t="s">
        <v>5235</v>
      </c>
    </row>
    <row r="306" spans="53:107" ht="16.5" hidden="1" customHeight="1">
      <c r="BA306" s="3">
        <v>305</v>
      </c>
      <c r="BU306" s="3" t="s">
        <v>5236</v>
      </c>
      <c r="CI306" s="3">
        <v>305</v>
      </c>
      <c r="DC306" s="3" t="s">
        <v>5237</v>
      </c>
    </row>
    <row r="307" spans="53:107" ht="16.5" hidden="1" customHeight="1">
      <c r="BA307" s="3">
        <v>306</v>
      </c>
      <c r="BU307" s="3" t="s">
        <v>5238</v>
      </c>
      <c r="CI307" s="3">
        <v>306</v>
      </c>
      <c r="DC307" s="3" t="s">
        <v>5239</v>
      </c>
    </row>
    <row r="308" spans="53:107" ht="16.5" hidden="1" customHeight="1">
      <c r="BA308" s="3">
        <v>307</v>
      </c>
      <c r="BU308" s="3" t="s">
        <v>5240</v>
      </c>
      <c r="CI308" s="3">
        <v>307</v>
      </c>
      <c r="DC308" s="3" t="s">
        <v>5241</v>
      </c>
    </row>
    <row r="309" spans="53:107" ht="16.5" hidden="1" customHeight="1">
      <c r="BA309" s="3">
        <v>308</v>
      </c>
      <c r="BU309" s="3" t="s">
        <v>5242</v>
      </c>
      <c r="CI309" s="3">
        <v>308</v>
      </c>
      <c r="DC309" s="3" t="s">
        <v>5243</v>
      </c>
    </row>
    <row r="310" spans="53:107" ht="16.5" hidden="1" customHeight="1">
      <c r="BA310" s="3">
        <v>309</v>
      </c>
      <c r="BU310" s="3" t="s">
        <v>5244</v>
      </c>
      <c r="CI310" s="3">
        <v>309</v>
      </c>
      <c r="DC310" s="3" t="s">
        <v>5245</v>
      </c>
    </row>
    <row r="311" spans="53:107" ht="16.5" hidden="1" customHeight="1">
      <c r="BA311" s="3">
        <v>310</v>
      </c>
      <c r="BU311" s="3" t="s">
        <v>5246</v>
      </c>
      <c r="CI311" s="3">
        <v>310</v>
      </c>
      <c r="DC311" s="3" t="s">
        <v>5247</v>
      </c>
    </row>
    <row r="312" spans="53:107" ht="16.5" hidden="1" customHeight="1">
      <c r="BA312" s="3">
        <v>311</v>
      </c>
      <c r="BU312" s="3" t="s">
        <v>5248</v>
      </c>
      <c r="CI312" s="3">
        <v>311</v>
      </c>
      <c r="DC312" s="3" t="s">
        <v>5249</v>
      </c>
    </row>
    <row r="313" spans="53:107" ht="16.5" hidden="1" customHeight="1">
      <c r="BA313" s="3">
        <v>312</v>
      </c>
      <c r="BU313" s="3" t="s">
        <v>5250</v>
      </c>
      <c r="CI313" s="3">
        <v>312</v>
      </c>
      <c r="DC313" s="3" t="s">
        <v>5251</v>
      </c>
    </row>
    <row r="314" spans="53:107" ht="16.5" hidden="1" customHeight="1">
      <c r="BA314" s="3">
        <v>313</v>
      </c>
      <c r="BU314" s="3" t="s">
        <v>5252</v>
      </c>
      <c r="CI314" s="3">
        <v>313</v>
      </c>
      <c r="DC314" s="3" t="s">
        <v>5253</v>
      </c>
    </row>
    <row r="315" spans="53:107" ht="16.5" hidden="1" customHeight="1">
      <c r="BA315" s="3">
        <v>314</v>
      </c>
      <c r="BU315" s="3" t="s">
        <v>5254</v>
      </c>
      <c r="CI315" s="3">
        <v>314</v>
      </c>
      <c r="DC315" s="3" t="s">
        <v>5255</v>
      </c>
    </row>
    <row r="316" spans="53:107" ht="16.5" hidden="1" customHeight="1">
      <c r="BA316" s="3">
        <v>315</v>
      </c>
      <c r="BU316" s="3" t="s">
        <v>5256</v>
      </c>
      <c r="CI316" s="3">
        <v>315</v>
      </c>
      <c r="DC316" s="3" t="s">
        <v>5257</v>
      </c>
    </row>
    <row r="317" spans="53:107" ht="16.5" hidden="1" customHeight="1">
      <c r="BA317" s="3">
        <v>316</v>
      </c>
      <c r="BU317" s="3" t="s">
        <v>5258</v>
      </c>
      <c r="CI317" s="3">
        <v>316</v>
      </c>
      <c r="DC317" s="3" t="s">
        <v>5259</v>
      </c>
    </row>
    <row r="318" spans="53:107" ht="16.5" hidden="1" customHeight="1">
      <c r="BA318" s="3">
        <v>317</v>
      </c>
      <c r="BU318" s="3" t="s">
        <v>5260</v>
      </c>
      <c r="CI318" s="3">
        <v>317</v>
      </c>
      <c r="DC318" s="3" t="s">
        <v>5261</v>
      </c>
    </row>
    <row r="319" spans="53:107" ht="16.5" hidden="1" customHeight="1">
      <c r="BA319" s="3">
        <v>318</v>
      </c>
      <c r="BU319" s="3" t="s">
        <v>5262</v>
      </c>
      <c r="CI319" s="3">
        <v>318</v>
      </c>
      <c r="DC319" s="3" t="s">
        <v>5263</v>
      </c>
    </row>
    <row r="320" spans="53:107" ht="16.5" hidden="1" customHeight="1">
      <c r="BA320" s="3">
        <v>319</v>
      </c>
      <c r="BU320" s="3" t="s">
        <v>5264</v>
      </c>
      <c r="CI320" s="3">
        <v>319</v>
      </c>
      <c r="DC320" s="3" t="s">
        <v>5265</v>
      </c>
    </row>
    <row r="321" spans="53:107" ht="16.5" hidden="1" customHeight="1">
      <c r="BA321" s="3">
        <v>320</v>
      </c>
      <c r="BU321" s="3" t="s">
        <v>5266</v>
      </c>
      <c r="CI321" s="3">
        <v>320</v>
      </c>
      <c r="DC321" s="3" t="s">
        <v>5267</v>
      </c>
    </row>
    <row r="322" spans="53:107" ht="16.5" hidden="1" customHeight="1">
      <c r="BA322" s="3">
        <v>321</v>
      </c>
      <c r="BU322" s="3" t="s">
        <v>5268</v>
      </c>
      <c r="CI322" s="3">
        <v>321</v>
      </c>
      <c r="DC322" s="3" t="s">
        <v>5269</v>
      </c>
    </row>
    <row r="323" spans="53:107" ht="16.5" hidden="1" customHeight="1">
      <c r="BA323" s="3">
        <v>322</v>
      </c>
      <c r="BU323" s="3" t="s">
        <v>5270</v>
      </c>
      <c r="CI323" s="3">
        <v>322</v>
      </c>
      <c r="DC323" s="3" t="s">
        <v>5271</v>
      </c>
    </row>
    <row r="324" spans="53:107" ht="16.5" hidden="1" customHeight="1">
      <c r="BA324" s="3">
        <v>323</v>
      </c>
      <c r="BU324" s="3" t="s">
        <v>5272</v>
      </c>
      <c r="CI324" s="3">
        <v>323</v>
      </c>
      <c r="DC324" s="3" t="s">
        <v>5273</v>
      </c>
    </row>
    <row r="325" spans="53:107" ht="16.5" hidden="1" customHeight="1">
      <c r="BA325" s="3">
        <v>324</v>
      </c>
      <c r="BU325" s="3" t="s">
        <v>5274</v>
      </c>
      <c r="CI325" s="3">
        <v>324</v>
      </c>
      <c r="DC325" s="3" t="s">
        <v>5275</v>
      </c>
    </row>
    <row r="326" spans="53:107" ht="16.5" hidden="1" customHeight="1">
      <c r="BA326" s="3">
        <v>325</v>
      </c>
      <c r="BU326" s="3" t="s">
        <v>5276</v>
      </c>
      <c r="CI326" s="3">
        <v>325</v>
      </c>
      <c r="DC326" s="3" t="s">
        <v>5277</v>
      </c>
    </row>
    <row r="327" spans="53:107" ht="16.5" hidden="1" customHeight="1">
      <c r="BA327" s="3">
        <v>326</v>
      </c>
      <c r="BU327" s="3" t="s">
        <v>5278</v>
      </c>
      <c r="CI327" s="3">
        <v>326</v>
      </c>
      <c r="DC327" s="3" t="s">
        <v>5279</v>
      </c>
    </row>
    <row r="328" spans="53:107" ht="16.5" hidden="1" customHeight="1">
      <c r="BA328" s="3">
        <v>327</v>
      </c>
      <c r="BU328" s="3" t="s">
        <v>5280</v>
      </c>
      <c r="CI328" s="3">
        <v>327</v>
      </c>
      <c r="DC328" s="3" t="s">
        <v>5281</v>
      </c>
    </row>
    <row r="329" spans="53:107" ht="16.5" hidden="1" customHeight="1">
      <c r="BA329" s="3">
        <v>328</v>
      </c>
      <c r="BU329" s="3" t="s">
        <v>5282</v>
      </c>
      <c r="CI329" s="3">
        <v>328</v>
      </c>
      <c r="DC329" s="3" t="s">
        <v>5283</v>
      </c>
    </row>
    <row r="330" spans="53:107" ht="16.5" hidden="1" customHeight="1">
      <c r="BA330" s="3">
        <v>329</v>
      </c>
      <c r="BU330" s="3" t="s">
        <v>5284</v>
      </c>
      <c r="CI330" s="3">
        <v>329</v>
      </c>
      <c r="DC330" s="3" t="s">
        <v>5285</v>
      </c>
    </row>
    <row r="331" spans="53:107" ht="16.5" hidden="1" customHeight="1">
      <c r="BA331" s="3">
        <v>330</v>
      </c>
      <c r="BU331" s="3" t="s">
        <v>5286</v>
      </c>
      <c r="CI331" s="3">
        <v>330</v>
      </c>
      <c r="DC331" s="3" t="s">
        <v>5287</v>
      </c>
    </row>
    <row r="332" spans="53:107" ht="16.5" hidden="1" customHeight="1">
      <c r="BA332" s="3">
        <v>331</v>
      </c>
      <c r="BU332" s="3" t="s">
        <v>5288</v>
      </c>
      <c r="CI332" s="3">
        <v>331</v>
      </c>
      <c r="DC332" s="3" t="s">
        <v>5289</v>
      </c>
    </row>
    <row r="333" spans="53:107" ht="16.5" hidden="1" customHeight="1">
      <c r="BA333" s="3">
        <v>332</v>
      </c>
      <c r="BU333" s="3" t="s">
        <v>5290</v>
      </c>
      <c r="CI333" s="3">
        <v>332</v>
      </c>
      <c r="DC333" s="3" t="s">
        <v>5291</v>
      </c>
    </row>
    <row r="334" spans="53:107" ht="16.5" hidden="1" customHeight="1">
      <c r="BA334" s="3">
        <v>333</v>
      </c>
      <c r="BU334" s="3" t="s">
        <v>5292</v>
      </c>
      <c r="CI334" s="3">
        <v>333</v>
      </c>
      <c r="DC334" s="3" t="s">
        <v>5293</v>
      </c>
    </row>
    <row r="335" spans="53:107" ht="16.5" hidden="1" customHeight="1">
      <c r="BA335" s="3">
        <v>334</v>
      </c>
      <c r="BU335" s="3" t="s">
        <v>5294</v>
      </c>
      <c r="CI335" s="3">
        <v>334</v>
      </c>
      <c r="DC335" s="3" t="s">
        <v>5295</v>
      </c>
    </row>
    <row r="336" spans="53:107" ht="16.5" hidden="1" customHeight="1">
      <c r="BA336" s="3">
        <v>335</v>
      </c>
      <c r="BU336" s="3" t="s">
        <v>5296</v>
      </c>
      <c r="CI336" s="3">
        <v>335</v>
      </c>
      <c r="DC336" s="3" t="s">
        <v>5297</v>
      </c>
    </row>
    <row r="337" spans="53:107" ht="16.5" hidden="1" customHeight="1">
      <c r="BA337" s="3">
        <v>336</v>
      </c>
      <c r="BU337" s="3" t="s">
        <v>5298</v>
      </c>
      <c r="CI337" s="3">
        <v>336</v>
      </c>
      <c r="DC337" s="3" t="s">
        <v>5299</v>
      </c>
    </row>
    <row r="338" spans="53:107" ht="16.5" hidden="1" customHeight="1">
      <c r="BA338" s="3">
        <v>337</v>
      </c>
      <c r="BU338" s="3" t="s">
        <v>5300</v>
      </c>
      <c r="CI338" s="3">
        <v>337</v>
      </c>
      <c r="DC338" s="3" t="s">
        <v>5301</v>
      </c>
    </row>
    <row r="339" spans="53:107" ht="16.5" hidden="1" customHeight="1">
      <c r="BA339" s="3">
        <v>338</v>
      </c>
      <c r="BU339" s="3" t="s">
        <v>5302</v>
      </c>
      <c r="CI339" s="3">
        <v>338</v>
      </c>
      <c r="DC339" s="3" t="s">
        <v>5303</v>
      </c>
    </row>
    <row r="340" spans="53:107" ht="16.5" hidden="1" customHeight="1">
      <c r="BA340" s="3">
        <v>339</v>
      </c>
      <c r="BU340" s="3" t="s">
        <v>5304</v>
      </c>
      <c r="CI340" s="3">
        <v>339</v>
      </c>
      <c r="DC340" s="3" t="s">
        <v>5305</v>
      </c>
    </row>
    <row r="341" spans="53:107" ht="16.5" hidden="1" customHeight="1">
      <c r="BA341" s="3">
        <v>340</v>
      </c>
      <c r="BU341" s="3" t="s">
        <v>5306</v>
      </c>
      <c r="CI341" s="3">
        <v>340</v>
      </c>
      <c r="DC341" s="3" t="s">
        <v>5307</v>
      </c>
    </row>
    <row r="342" spans="53:107" ht="16.5" hidden="1" customHeight="1">
      <c r="BA342" s="3">
        <v>341</v>
      </c>
      <c r="BU342" s="3" t="s">
        <v>5308</v>
      </c>
      <c r="CI342" s="3">
        <v>341</v>
      </c>
      <c r="DC342" s="3" t="s">
        <v>5309</v>
      </c>
    </row>
    <row r="343" spans="53:107" ht="16.5" hidden="1" customHeight="1">
      <c r="BA343" s="3">
        <v>342</v>
      </c>
      <c r="BU343" s="3" t="s">
        <v>5310</v>
      </c>
      <c r="CI343" s="3">
        <v>342</v>
      </c>
      <c r="DC343" s="3" t="s">
        <v>5311</v>
      </c>
    </row>
    <row r="344" spans="53:107" ht="16.5" hidden="1" customHeight="1">
      <c r="BA344" s="3">
        <v>343</v>
      </c>
      <c r="BU344" s="3" t="s">
        <v>5312</v>
      </c>
      <c r="CI344" s="3">
        <v>343</v>
      </c>
      <c r="DC344" s="3" t="s">
        <v>5313</v>
      </c>
    </row>
    <row r="345" spans="53:107" ht="16.5" hidden="1" customHeight="1">
      <c r="BA345" s="3">
        <v>344</v>
      </c>
      <c r="BU345" s="3" t="s">
        <v>5314</v>
      </c>
      <c r="CI345" s="3">
        <v>344</v>
      </c>
      <c r="DC345" s="3" t="s">
        <v>5315</v>
      </c>
    </row>
    <row r="346" spans="53:107" ht="16.5" hidden="1" customHeight="1">
      <c r="BA346" s="3">
        <v>345</v>
      </c>
      <c r="BU346" s="3" t="s">
        <v>5316</v>
      </c>
      <c r="CI346" s="3">
        <v>345</v>
      </c>
      <c r="DC346" s="3" t="s">
        <v>5317</v>
      </c>
    </row>
    <row r="347" spans="53:107" ht="16.5" hidden="1" customHeight="1">
      <c r="BA347" s="3">
        <v>346</v>
      </c>
      <c r="BU347" s="3" t="s">
        <v>5318</v>
      </c>
      <c r="CI347" s="3">
        <v>346</v>
      </c>
      <c r="DC347" s="3" t="s">
        <v>5319</v>
      </c>
    </row>
    <row r="348" spans="53:107" ht="16.5" hidden="1" customHeight="1">
      <c r="BA348" s="3">
        <v>347</v>
      </c>
      <c r="BU348" s="3" t="s">
        <v>5320</v>
      </c>
      <c r="CI348" s="3">
        <v>347</v>
      </c>
      <c r="DC348" s="3" t="s">
        <v>5321</v>
      </c>
    </row>
    <row r="349" spans="53:107" ht="16.5" hidden="1" customHeight="1">
      <c r="BA349" s="3">
        <v>348</v>
      </c>
      <c r="BU349" s="3" t="s">
        <v>5322</v>
      </c>
      <c r="CI349" s="3">
        <v>348</v>
      </c>
      <c r="DC349" s="3" t="s">
        <v>5323</v>
      </c>
    </row>
    <row r="350" spans="53:107" ht="16.5" hidden="1" customHeight="1">
      <c r="BA350" s="3">
        <v>349</v>
      </c>
      <c r="BU350" s="3" t="s">
        <v>5324</v>
      </c>
      <c r="CI350" s="3">
        <v>349</v>
      </c>
      <c r="DC350" s="3" t="s">
        <v>5325</v>
      </c>
    </row>
    <row r="351" spans="53:107" ht="16.5" hidden="1" customHeight="1">
      <c r="BA351" s="3">
        <v>350</v>
      </c>
      <c r="BU351" s="3" t="s">
        <v>5326</v>
      </c>
      <c r="CI351" s="3">
        <v>350</v>
      </c>
      <c r="DC351" s="3" t="s">
        <v>5327</v>
      </c>
    </row>
    <row r="352" spans="53:107" ht="16.5" hidden="1" customHeight="1">
      <c r="BA352" s="3">
        <v>351</v>
      </c>
      <c r="BU352" s="3" t="s">
        <v>5328</v>
      </c>
      <c r="CI352" s="3">
        <v>351</v>
      </c>
      <c r="DC352" s="3" t="s">
        <v>5329</v>
      </c>
    </row>
    <row r="353" spans="53:107" ht="16.5" hidden="1" customHeight="1">
      <c r="BA353" s="3">
        <v>352</v>
      </c>
      <c r="BU353" s="3" t="s">
        <v>5330</v>
      </c>
      <c r="CI353" s="3">
        <v>352</v>
      </c>
      <c r="DC353" s="3" t="s">
        <v>5331</v>
      </c>
    </row>
    <row r="354" spans="53:107" ht="16.5" hidden="1" customHeight="1">
      <c r="BA354" s="3">
        <v>353</v>
      </c>
      <c r="BU354" s="3" t="s">
        <v>5332</v>
      </c>
      <c r="CI354" s="3">
        <v>353</v>
      </c>
      <c r="DC354" s="3" t="s">
        <v>3404</v>
      </c>
    </row>
    <row r="355" spans="53:107" ht="16.5" hidden="1" customHeight="1">
      <c r="BA355" s="3">
        <v>354</v>
      </c>
      <c r="BU355" s="3" t="s">
        <v>5333</v>
      </c>
      <c r="CI355" s="3">
        <v>354</v>
      </c>
      <c r="DC355" s="3" t="s">
        <v>5334</v>
      </c>
    </row>
    <row r="356" spans="53:107" ht="16.5" hidden="1" customHeight="1">
      <c r="BA356" s="3">
        <v>355</v>
      </c>
      <c r="BU356" s="3" t="s">
        <v>5335</v>
      </c>
      <c r="CI356" s="3">
        <v>355</v>
      </c>
      <c r="DC356" s="3" t="s">
        <v>5336</v>
      </c>
    </row>
    <row r="357" spans="53:107" ht="16.5" hidden="1" customHeight="1">
      <c r="BA357" s="3">
        <v>356</v>
      </c>
      <c r="BU357" s="3" t="s">
        <v>5337</v>
      </c>
      <c r="CI357" s="3">
        <v>356</v>
      </c>
      <c r="DC357" s="3" t="s">
        <v>5338</v>
      </c>
    </row>
    <row r="358" spans="53:107" ht="16.5" hidden="1" customHeight="1">
      <c r="BA358" s="3">
        <v>357</v>
      </c>
      <c r="BU358" s="3" t="s">
        <v>5339</v>
      </c>
      <c r="CI358" s="3">
        <v>357</v>
      </c>
      <c r="DC358" s="3" t="s">
        <v>5340</v>
      </c>
    </row>
    <row r="359" spans="53:107" ht="16.5" hidden="1" customHeight="1">
      <c r="BA359" s="3">
        <v>358</v>
      </c>
      <c r="BU359" s="3" t="s">
        <v>5341</v>
      </c>
      <c r="CI359" s="3">
        <v>358</v>
      </c>
      <c r="DC359" s="3" t="s">
        <v>5342</v>
      </c>
    </row>
    <row r="360" spans="53:107" ht="16.5" hidden="1" customHeight="1">
      <c r="BA360" s="3">
        <v>359</v>
      </c>
      <c r="BU360" s="3" t="s">
        <v>5343</v>
      </c>
      <c r="CI360" s="3">
        <v>359</v>
      </c>
      <c r="DC360" s="3" t="s">
        <v>5344</v>
      </c>
    </row>
    <row r="361" spans="53:107" ht="16.5" hidden="1" customHeight="1">
      <c r="BA361" s="3">
        <v>360</v>
      </c>
      <c r="BU361" s="3" t="s">
        <v>5345</v>
      </c>
      <c r="CI361" s="3">
        <v>360</v>
      </c>
      <c r="DC361" s="3" t="s">
        <v>5346</v>
      </c>
    </row>
    <row r="362" spans="53:107" ht="16.5" hidden="1" customHeight="1">
      <c r="BA362" s="3">
        <v>361</v>
      </c>
      <c r="BU362" s="3" t="s">
        <v>5347</v>
      </c>
      <c r="CI362" s="3">
        <v>361</v>
      </c>
      <c r="DC362" s="3" t="s">
        <v>5348</v>
      </c>
    </row>
    <row r="363" spans="53:107" ht="16.5" hidden="1" customHeight="1">
      <c r="BA363" s="3">
        <v>362</v>
      </c>
      <c r="BU363" s="3" t="s">
        <v>5349</v>
      </c>
      <c r="CI363" s="3">
        <v>362</v>
      </c>
      <c r="DC363" s="3" t="s">
        <v>5350</v>
      </c>
    </row>
    <row r="364" spans="53:107" ht="16.5" hidden="1" customHeight="1">
      <c r="BA364" s="3">
        <v>363</v>
      </c>
      <c r="BU364" s="3" t="s">
        <v>5351</v>
      </c>
      <c r="CI364" s="3">
        <v>363</v>
      </c>
      <c r="DC364" s="3" t="s">
        <v>5352</v>
      </c>
    </row>
    <row r="365" spans="53:107" ht="16.5" hidden="1" customHeight="1">
      <c r="BA365" s="3">
        <v>364</v>
      </c>
      <c r="BU365" s="3" t="s">
        <v>5353</v>
      </c>
      <c r="CI365" s="3">
        <v>364</v>
      </c>
      <c r="DC365" s="3" t="s">
        <v>5354</v>
      </c>
    </row>
    <row r="366" spans="53:107" ht="16.5" hidden="1" customHeight="1">
      <c r="BA366" s="3">
        <v>365</v>
      </c>
      <c r="BU366" s="3" t="s">
        <v>5355</v>
      </c>
      <c r="CI366" s="3">
        <v>365</v>
      </c>
      <c r="DC366" s="3" t="s">
        <v>5356</v>
      </c>
    </row>
    <row r="367" spans="53:107" ht="16.5" hidden="1" customHeight="1">
      <c r="BA367" s="3">
        <v>366</v>
      </c>
      <c r="BU367" s="3" t="s">
        <v>5357</v>
      </c>
      <c r="CI367" s="3">
        <v>366</v>
      </c>
      <c r="DC367" s="3" t="s">
        <v>5358</v>
      </c>
    </row>
    <row r="368" spans="53:107" ht="16.5" hidden="1" customHeight="1">
      <c r="BA368" s="3">
        <v>367</v>
      </c>
      <c r="BU368" s="3" t="s">
        <v>5359</v>
      </c>
      <c r="CI368" s="3">
        <v>367</v>
      </c>
      <c r="DC368" s="3" t="s">
        <v>5360</v>
      </c>
    </row>
    <row r="369" spans="53:107" ht="16.5" hidden="1" customHeight="1">
      <c r="BA369" s="3">
        <v>368</v>
      </c>
      <c r="BU369" s="3" t="s">
        <v>5361</v>
      </c>
      <c r="CI369" s="3">
        <v>368</v>
      </c>
      <c r="DC369" s="3" t="s">
        <v>5362</v>
      </c>
    </row>
    <row r="370" spans="53:107" ht="16.5" hidden="1" customHeight="1">
      <c r="BA370" s="3">
        <v>369</v>
      </c>
      <c r="BU370" s="3" t="s">
        <v>5363</v>
      </c>
      <c r="CI370" s="3">
        <v>369</v>
      </c>
      <c r="DC370" s="3" t="s">
        <v>5364</v>
      </c>
    </row>
    <row r="371" spans="53:107" ht="16.5" hidden="1" customHeight="1">
      <c r="BA371" s="3">
        <v>370</v>
      </c>
      <c r="BU371" s="3" t="s">
        <v>5365</v>
      </c>
      <c r="CI371" s="3">
        <v>370</v>
      </c>
      <c r="DC371" s="3" t="s">
        <v>5366</v>
      </c>
    </row>
    <row r="372" spans="53:107" ht="16.5" hidden="1" customHeight="1">
      <c r="BA372" s="3">
        <v>371</v>
      </c>
      <c r="BU372" s="3" t="s">
        <v>5367</v>
      </c>
      <c r="CI372" s="3">
        <v>371</v>
      </c>
      <c r="DC372" s="3" t="s">
        <v>5368</v>
      </c>
    </row>
    <row r="373" spans="53:107" ht="16.5" hidden="1" customHeight="1">
      <c r="BA373" s="3">
        <v>372</v>
      </c>
      <c r="BU373" s="3" t="s">
        <v>5369</v>
      </c>
      <c r="CI373" s="3">
        <v>372</v>
      </c>
      <c r="DC373" s="3" t="s">
        <v>5370</v>
      </c>
    </row>
    <row r="374" spans="53:107" ht="16.5" hidden="1" customHeight="1">
      <c r="BA374" s="3">
        <v>373</v>
      </c>
      <c r="BU374" s="3" t="s">
        <v>5371</v>
      </c>
      <c r="CI374" s="3">
        <v>373</v>
      </c>
      <c r="DC374" s="3" t="s">
        <v>5372</v>
      </c>
    </row>
    <row r="375" spans="53:107" ht="16.5" hidden="1" customHeight="1">
      <c r="BA375" s="3">
        <v>374</v>
      </c>
      <c r="BU375" s="3" t="s">
        <v>5373</v>
      </c>
      <c r="CI375" s="3">
        <v>374</v>
      </c>
      <c r="DC375" s="3" t="s">
        <v>5374</v>
      </c>
    </row>
    <row r="376" spans="53:107" ht="16.5" hidden="1" customHeight="1">
      <c r="BA376" s="3">
        <v>375</v>
      </c>
      <c r="BU376" s="3" t="s">
        <v>5375</v>
      </c>
      <c r="CI376" s="3">
        <v>375</v>
      </c>
      <c r="DC376" s="3" t="s">
        <v>5376</v>
      </c>
    </row>
    <row r="377" spans="53:107" ht="16.5" hidden="1" customHeight="1">
      <c r="BA377" s="3">
        <v>376</v>
      </c>
      <c r="BU377" s="3" t="s">
        <v>5377</v>
      </c>
      <c r="CI377" s="3">
        <v>376</v>
      </c>
      <c r="DC377" s="3" t="s">
        <v>5378</v>
      </c>
    </row>
    <row r="378" spans="53:107" ht="16.5" hidden="1" customHeight="1">
      <c r="BA378" s="3">
        <v>377</v>
      </c>
      <c r="BU378" s="3" t="s">
        <v>5379</v>
      </c>
      <c r="CI378" s="3">
        <v>377</v>
      </c>
      <c r="DC378" s="3" t="s">
        <v>5380</v>
      </c>
    </row>
    <row r="379" spans="53:107" ht="16.5" hidden="1" customHeight="1">
      <c r="BA379" s="3">
        <v>378</v>
      </c>
      <c r="BU379" s="3" t="s">
        <v>5381</v>
      </c>
      <c r="CI379" s="3">
        <v>378</v>
      </c>
      <c r="DC379" s="3" t="s">
        <v>5382</v>
      </c>
    </row>
    <row r="380" spans="53:107" ht="16.5" hidden="1" customHeight="1">
      <c r="BA380" s="3">
        <v>379</v>
      </c>
      <c r="BU380" s="3" t="s">
        <v>5383</v>
      </c>
      <c r="CI380" s="3">
        <v>379</v>
      </c>
      <c r="DC380" s="3" t="s">
        <v>5384</v>
      </c>
    </row>
    <row r="381" spans="53:107" ht="16.5" hidden="1" customHeight="1">
      <c r="BA381" s="3">
        <v>380</v>
      </c>
      <c r="BU381" s="3" t="s">
        <v>5385</v>
      </c>
      <c r="CI381" s="3">
        <v>380</v>
      </c>
      <c r="DC381" s="3" t="s">
        <v>5386</v>
      </c>
    </row>
    <row r="382" spans="53:107" ht="16.5" hidden="1" customHeight="1">
      <c r="BA382" s="3">
        <v>381</v>
      </c>
      <c r="BU382" s="3" t="s">
        <v>5387</v>
      </c>
      <c r="CI382" s="3">
        <v>381</v>
      </c>
      <c r="DC382" s="3" t="s">
        <v>5388</v>
      </c>
    </row>
    <row r="383" spans="53:107" ht="16.5" hidden="1" customHeight="1">
      <c r="BA383" s="3">
        <v>382</v>
      </c>
      <c r="BU383" s="3" t="s">
        <v>5389</v>
      </c>
      <c r="CI383" s="3">
        <v>382</v>
      </c>
      <c r="DC383" s="3" t="s">
        <v>5390</v>
      </c>
    </row>
    <row r="384" spans="53:107" ht="16.5" hidden="1" customHeight="1">
      <c r="BA384" s="3">
        <v>383</v>
      </c>
      <c r="BU384" s="3" t="s">
        <v>5391</v>
      </c>
      <c r="CI384" s="3">
        <v>383</v>
      </c>
      <c r="DC384" s="3" t="s">
        <v>5392</v>
      </c>
    </row>
    <row r="385" spans="53:107" ht="16.5" hidden="1" customHeight="1">
      <c r="BA385" s="3">
        <v>384</v>
      </c>
      <c r="BU385" s="3" t="s">
        <v>5393</v>
      </c>
      <c r="CI385" s="3">
        <v>384</v>
      </c>
      <c r="DC385" s="3" t="s">
        <v>5394</v>
      </c>
    </row>
    <row r="386" spans="53:107" ht="16.5" hidden="1" customHeight="1">
      <c r="BA386" s="3">
        <v>385</v>
      </c>
      <c r="BU386" s="3" t="s">
        <v>5395</v>
      </c>
      <c r="CI386" s="3">
        <v>385</v>
      </c>
      <c r="DC386" s="3" t="s">
        <v>5396</v>
      </c>
    </row>
    <row r="387" spans="53:107" ht="16.5" hidden="1" customHeight="1">
      <c r="BA387" s="3">
        <v>386</v>
      </c>
      <c r="BU387" s="3" t="s">
        <v>5397</v>
      </c>
      <c r="CI387" s="3">
        <v>386</v>
      </c>
      <c r="DC387" s="3" t="s">
        <v>5398</v>
      </c>
    </row>
    <row r="388" spans="53:107" ht="16.5" hidden="1" customHeight="1">
      <c r="BA388" s="3">
        <v>387</v>
      </c>
      <c r="BU388" s="3" t="s">
        <v>5399</v>
      </c>
      <c r="CI388" s="3">
        <v>387</v>
      </c>
      <c r="DC388" s="3" t="s">
        <v>5400</v>
      </c>
    </row>
    <row r="389" spans="53:107" ht="16.5" hidden="1" customHeight="1">
      <c r="BA389" s="3">
        <v>388</v>
      </c>
      <c r="BU389" s="3" t="s">
        <v>5401</v>
      </c>
      <c r="CI389" s="3">
        <v>388</v>
      </c>
      <c r="DC389" s="3" t="s">
        <v>5402</v>
      </c>
    </row>
    <row r="390" spans="53:107" ht="16.5" hidden="1" customHeight="1">
      <c r="BA390" s="3">
        <v>389</v>
      </c>
      <c r="BU390" s="3" t="s">
        <v>5403</v>
      </c>
      <c r="CI390" s="3">
        <v>389</v>
      </c>
      <c r="DC390" s="3" t="s">
        <v>5404</v>
      </c>
    </row>
    <row r="391" spans="53:107" ht="16.5" hidden="1" customHeight="1">
      <c r="BA391" s="3">
        <v>390</v>
      </c>
      <c r="BU391" s="3" t="s">
        <v>5405</v>
      </c>
      <c r="CI391" s="3">
        <v>390</v>
      </c>
      <c r="DC391" s="3" t="s">
        <v>5406</v>
      </c>
    </row>
    <row r="392" spans="53:107" ht="16.5" hidden="1" customHeight="1">
      <c r="BA392" s="3">
        <v>391</v>
      </c>
      <c r="BU392" s="3" t="s">
        <v>5407</v>
      </c>
      <c r="CI392" s="3">
        <v>391</v>
      </c>
      <c r="DC392" s="3" t="s">
        <v>5408</v>
      </c>
    </row>
    <row r="393" spans="53:107" ht="16.5" hidden="1" customHeight="1">
      <c r="BA393" s="3">
        <v>392</v>
      </c>
      <c r="BU393" s="3" t="s">
        <v>5409</v>
      </c>
      <c r="CI393" s="3">
        <v>392</v>
      </c>
      <c r="DC393" s="3" t="s">
        <v>5410</v>
      </c>
    </row>
    <row r="394" spans="53:107" ht="16.5" hidden="1" customHeight="1">
      <c r="BA394" s="3">
        <v>393</v>
      </c>
      <c r="BU394" s="3" t="s">
        <v>5411</v>
      </c>
      <c r="CI394" s="3">
        <v>393</v>
      </c>
      <c r="DC394" s="3" t="s">
        <v>5412</v>
      </c>
    </row>
    <row r="395" spans="53:107" ht="16.5" hidden="1" customHeight="1">
      <c r="BA395" s="3">
        <v>394</v>
      </c>
      <c r="BU395" s="3" t="s">
        <v>5413</v>
      </c>
      <c r="CI395" s="3">
        <v>394</v>
      </c>
      <c r="DC395" s="3" t="s">
        <v>5414</v>
      </c>
    </row>
    <row r="396" spans="53:107" ht="16.5" hidden="1" customHeight="1">
      <c r="BA396" s="3">
        <v>395</v>
      </c>
      <c r="BU396" s="3" t="s">
        <v>5415</v>
      </c>
      <c r="CI396" s="3">
        <v>395</v>
      </c>
      <c r="DC396" s="3" t="s">
        <v>5416</v>
      </c>
    </row>
    <row r="397" spans="53:107" ht="16.5" hidden="1" customHeight="1">
      <c r="BA397" s="3">
        <v>396</v>
      </c>
      <c r="BU397" s="3" t="s">
        <v>5417</v>
      </c>
      <c r="CI397" s="3">
        <v>396</v>
      </c>
      <c r="DC397" s="3" t="s">
        <v>5418</v>
      </c>
    </row>
    <row r="398" spans="53:107" ht="16.5" hidden="1" customHeight="1">
      <c r="BA398" s="3">
        <v>397</v>
      </c>
      <c r="BU398" s="3" t="s">
        <v>5419</v>
      </c>
      <c r="CI398" s="3">
        <v>397</v>
      </c>
      <c r="DC398" s="3" t="s">
        <v>5420</v>
      </c>
    </row>
    <row r="399" spans="53:107" ht="16.5" hidden="1" customHeight="1">
      <c r="BA399" s="3">
        <v>398</v>
      </c>
      <c r="BU399" s="3" t="s">
        <v>5421</v>
      </c>
      <c r="CI399" s="3">
        <v>398</v>
      </c>
      <c r="DC399" s="3" t="s">
        <v>5422</v>
      </c>
    </row>
    <row r="400" spans="53:107" ht="16.5" hidden="1" customHeight="1">
      <c r="BA400" s="3">
        <v>399</v>
      </c>
      <c r="BU400" s="3" t="s">
        <v>5423</v>
      </c>
      <c r="CI400" s="3">
        <v>399</v>
      </c>
      <c r="DC400" s="3" t="s">
        <v>5424</v>
      </c>
    </row>
    <row r="401" spans="53:107" ht="16.5" hidden="1" customHeight="1">
      <c r="BA401" s="3">
        <v>400</v>
      </c>
      <c r="BU401" s="3" t="s">
        <v>5425</v>
      </c>
      <c r="CI401" s="3">
        <v>400</v>
      </c>
      <c r="DC401" s="3" t="s">
        <v>5426</v>
      </c>
    </row>
    <row r="402" spans="53:107" ht="16.5" hidden="1" customHeight="1">
      <c r="BA402" s="3">
        <v>401</v>
      </c>
      <c r="BU402" s="3" t="s">
        <v>5427</v>
      </c>
      <c r="CI402" s="3">
        <v>401</v>
      </c>
      <c r="DC402" s="3" t="s">
        <v>5428</v>
      </c>
    </row>
    <row r="403" spans="53:107" ht="16.5" hidden="1" customHeight="1">
      <c r="BA403" s="3">
        <v>402</v>
      </c>
      <c r="BU403" s="3" t="s">
        <v>5429</v>
      </c>
      <c r="CI403" s="3">
        <v>402</v>
      </c>
      <c r="DC403" s="3" t="s">
        <v>5430</v>
      </c>
    </row>
    <row r="404" spans="53:107" ht="16.5" hidden="1" customHeight="1">
      <c r="BA404" s="3">
        <v>403</v>
      </c>
      <c r="BU404" s="3" t="s">
        <v>5431</v>
      </c>
      <c r="CI404" s="3">
        <v>403</v>
      </c>
      <c r="DC404" s="3" t="s">
        <v>5432</v>
      </c>
    </row>
    <row r="405" spans="53:107" ht="16.5" hidden="1" customHeight="1">
      <c r="BA405" s="3">
        <v>404</v>
      </c>
      <c r="BU405" s="3" t="s">
        <v>5433</v>
      </c>
      <c r="CI405" s="3">
        <v>404</v>
      </c>
      <c r="DC405" s="3" t="s">
        <v>5434</v>
      </c>
    </row>
    <row r="406" spans="53:107" ht="16.5" hidden="1" customHeight="1">
      <c r="BA406" s="3">
        <v>405</v>
      </c>
      <c r="BU406" s="3" t="s">
        <v>5435</v>
      </c>
      <c r="CI406" s="3">
        <v>405</v>
      </c>
      <c r="DC406" s="3" t="s">
        <v>5436</v>
      </c>
    </row>
    <row r="407" spans="53:107" ht="16.5" hidden="1" customHeight="1">
      <c r="BA407" s="3">
        <v>406</v>
      </c>
      <c r="BU407" s="3" t="s">
        <v>5437</v>
      </c>
      <c r="CI407" s="3">
        <v>406</v>
      </c>
      <c r="DC407" s="3" t="s">
        <v>5438</v>
      </c>
    </row>
    <row r="408" spans="53:107" ht="16.5" hidden="1" customHeight="1">
      <c r="BA408" s="3">
        <v>407</v>
      </c>
      <c r="BU408" s="3" t="s">
        <v>5439</v>
      </c>
      <c r="CI408" s="3">
        <v>407</v>
      </c>
      <c r="DC408" s="3" t="s">
        <v>5440</v>
      </c>
    </row>
    <row r="409" spans="53:107" ht="16.5" hidden="1" customHeight="1">
      <c r="BA409" s="3">
        <v>408</v>
      </c>
      <c r="BU409" s="3" t="s">
        <v>5441</v>
      </c>
      <c r="CI409" s="3">
        <v>408</v>
      </c>
      <c r="DC409" s="3" t="s">
        <v>5442</v>
      </c>
    </row>
    <row r="410" spans="53:107" ht="16.5" hidden="1" customHeight="1">
      <c r="BA410" s="3">
        <v>409</v>
      </c>
      <c r="BU410" s="3" t="s">
        <v>5443</v>
      </c>
      <c r="CI410" s="3">
        <v>409</v>
      </c>
      <c r="DC410" s="3" t="s">
        <v>5444</v>
      </c>
    </row>
    <row r="411" spans="53:107" ht="16.5" hidden="1" customHeight="1">
      <c r="BA411" s="3">
        <v>410</v>
      </c>
      <c r="BU411" s="3" t="s">
        <v>5445</v>
      </c>
      <c r="CI411" s="3">
        <v>410</v>
      </c>
      <c r="DC411" s="3" t="s">
        <v>5446</v>
      </c>
    </row>
    <row r="412" spans="53:107" ht="16.5" hidden="1" customHeight="1">
      <c r="BA412" s="3">
        <v>411</v>
      </c>
      <c r="BU412" s="3" t="s">
        <v>5447</v>
      </c>
      <c r="CI412" s="3">
        <v>411</v>
      </c>
      <c r="DC412" s="3" t="s">
        <v>5448</v>
      </c>
    </row>
    <row r="413" spans="53:107" ht="16.5" hidden="1" customHeight="1">
      <c r="BA413" s="3">
        <v>412</v>
      </c>
      <c r="BU413" s="3" t="s">
        <v>5449</v>
      </c>
      <c r="CI413" s="3">
        <v>412</v>
      </c>
      <c r="DC413" s="3" t="s">
        <v>5450</v>
      </c>
    </row>
    <row r="414" spans="53:107" ht="16.5" hidden="1" customHeight="1">
      <c r="BA414" s="3">
        <v>413</v>
      </c>
      <c r="BU414" s="3" t="s">
        <v>5451</v>
      </c>
      <c r="CI414" s="3">
        <v>413</v>
      </c>
      <c r="DC414" s="3" t="s">
        <v>5452</v>
      </c>
    </row>
    <row r="415" spans="53:107" ht="16.5" hidden="1" customHeight="1">
      <c r="BA415" s="3">
        <v>414</v>
      </c>
      <c r="BU415" s="3" t="s">
        <v>5453</v>
      </c>
      <c r="CI415" s="3">
        <v>414</v>
      </c>
      <c r="DC415" s="3" t="s">
        <v>5454</v>
      </c>
    </row>
    <row r="416" spans="53:107" ht="16.5" hidden="1" customHeight="1">
      <c r="BA416" s="3">
        <v>415</v>
      </c>
      <c r="BU416" s="3" t="s">
        <v>5455</v>
      </c>
      <c r="CI416" s="3">
        <v>415</v>
      </c>
      <c r="DC416" s="3" t="s">
        <v>5456</v>
      </c>
    </row>
    <row r="417" spans="53:107" ht="16.5" hidden="1" customHeight="1">
      <c r="BA417" s="3">
        <v>416</v>
      </c>
      <c r="BU417" s="3" t="s">
        <v>5457</v>
      </c>
      <c r="CI417" s="3">
        <v>416</v>
      </c>
      <c r="DC417" s="3" t="s">
        <v>5458</v>
      </c>
    </row>
    <row r="418" spans="53:107" ht="16.5" hidden="1" customHeight="1">
      <c r="BA418" s="3">
        <v>417</v>
      </c>
      <c r="BU418" s="3" t="s">
        <v>5459</v>
      </c>
      <c r="CI418" s="3">
        <v>417</v>
      </c>
      <c r="DC418" s="3" t="s">
        <v>5460</v>
      </c>
    </row>
    <row r="419" spans="53:107" ht="16.5" hidden="1" customHeight="1">
      <c r="BA419" s="3">
        <v>418</v>
      </c>
      <c r="BU419" s="3" t="s">
        <v>5461</v>
      </c>
      <c r="CI419" s="3">
        <v>418</v>
      </c>
      <c r="DC419" s="3" t="s">
        <v>5462</v>
      </c>
    </row>
    <row r="420" spans="53:107" ht="16.5" hidden="1" customHeight="1">
      <c r="BA420" s="3">
        <v>419</v>
      </c>
      <c r="BU420" s="3" t="s">
        <v>5463</v>
      </c>
      <c r="CI420" s="3">
        <v>419</v>
      </c>
      <c r="DC420" s="3" t="s">
        <v>5464</v>
      </c>
    </row>
    <row r="421" spans="53:107" ht="16.5" hidden="1" customHeight="1">
      <c r="BA421" s="3">
        <v>420</v>
      </c>
      <c r="BU421" s="3" t="s">
        <v>5465</v>
      </c>
      <c r="CI421" s="3">
        <v>420</v>
      </c>
      <c r="DC421" s="3" t="s">
        <v>5466</v>
      </c>
    </row>
    <row r="422" spans="53:107" ht="16.5" hidden="1" customHeight="1">
      <c r="BA422" s="3">
        <v>421</v>
      </c>
      <c r="BU422" s="3" t="s">
        <v>5467</v>
      </c>
      <c r="CI422" s="3">
        <v>421</v>
      </c>
      <c r="DC422" s="3" t="s">
        <v>5468</v>
      </c>
    </row>
    <row r="423" spans="53:107" ht="16.5" hidden="1" customHeight="1">
      <c r="BA423" s="3">
        <v>422</v>
      </c>
      <c r="BU423" s="3" t="s">
        <v>5469</v>
      </c>
      <c r="CI423" s="3">
        <v>422</v>
      </c>
      <c r="DC423" s="3" t="s">
        <v>5470</v>
      </c>
    </row>
    <row r="424" spans="53:107" ht="16.5" hidden="1" customHeight="1">
      <c r="BA424" s="3">
        <v>423</v>
      </c>
      <c r="BU424" s="3" t="s">
        <v>5471</v>
      </c>
      <c r="CI424" s="3">
        <v>423</v>
      </c>
      <c r="DC424" s="3" t="s">
        <v>5472</v>
      </c>
    </row>
    <row r="425" spans="53:107" ht="16.5" hidden="1" customHeight="1">
      <c r="BA425" s="3">
        <v>424</v>
      </c>
      <c r="BU425" s="3" t="s">
        <v>5473</v>
      </c>
      <c r="CI425" s="3">
        <v>424</v>
      </c>
      <c r="DC425" s="3" t="s">
        <v>5474</v>
      </c>
    </row>
    <row r="426" spans="53:107" ht="16.5" hidden="1" customHeight="1">
      <c r="BA426" s="3">
        <v>425</v>
      </c>
      <c r="BU426" s="3" t="s">
        <v>5475</v>
      </c>
      <c r="CI426" s="3">
        <v>425</v>
      </c>
      <c r="DC426" s="3" t="s">
        <v>5476</v>
      </c>
    </row>
    <row r="427" spans="53:107" ht="16.5" hidden="1" customHeight="1">
      <c r="BA427" s="3">
        <v>426</v>
      </c>
      <c r="BU427" s="3" t="s">
        <v>5477</v>
      </c>
      <c r="CI427" s="3">
        <v>426</v>
      </c>
      <c r="DC427" s="3" t="s">
        <v>5478</v>
      </c>
    </row>
    <row r="428" spans="53:107" ht="16.5" hidden="1" customHeight="1">
      <c r="BA428" s="3">
        <v>427</v>
      </c>
      <c r="BU428" s="3" t="s">
        <v>5479</v>
      </c>
      <c r="CI428" s="3">
        <v>427</v>
      </c>
      <c r="DC428" s="3" t="s">
        <v>5480</v>
      </c>
    </row>
    <row r="429" spans="53:107" ht="16.5" hidden="1" customHeight="1">
      <c r="BA429" s="3">
        <v>428</v>
      </c>
      <c r="BU429" s="3" t="s">
        <v>5481</v>
      </c>
      <c r="CI429" s="3">
        <v>428</v>
      </c>
      <c r="DC429" s="3" t="s">
        <v>5482</v>
      </c>
    </row>
    <row r="430" spans="53:107" ht="16.5" hidden="1" customHeight="1">
      <c r="BA430" s="3">
        <v>429</v>
      </c>
      <c r="BU430" s="3" t="s">
        <v>5483</v>
      </c>
      <c r="CI430" s="3">
        <v>429</v>
      </c>
      <c r="DC430" s="3" t="s">
        <v>5484</v>
      </c>
    </row>
    <row r="431" spans="53:107" ht="16.5" hidden="1" customHeight="1">
      <c r="BA431" s="3">
        <v>430</v>
      </c>
      <c r="BU431" s="3" t="s">
        <v>5485</v>
      </c>
      <c r="CI431" s="3">
        <v>430</v>
      </c>
      <c r="DC431" s="3" t="s">
        <v>5486</v>
      </c>
    </row>
    <row r="432" spans="53:107" ht="16.5" hidden="1" customHeight="1">
      <c r="BA432" s="3">
        <v>431</v>
      </c>
      <c r="BU432" s="3" t="s">
        <v>5487</v>
      </c>
      <c r="CI432" s="3">
        <v>431</v>
      </c>
      <c r="DC432" s="3" t="s">
        <v>5488</v>
      </c>
    </row>
    <row r="433" spans="53:107" ht="16.5" hidden="1" customHeight="1">
      <c r="BA433" s="3">
        <v>432</v>
      </c>
      <c r="BU433" s="3" t="s">
        <v>5489</v>
      </c>
      <c r="CI433" s="3">
        <v>432</v>
      </c>
      <c r="DC433" s="3" t="s">
        <v>5490</v>
      </c>
    </row>
    <row r="434" spans="53:107" ht="16.5" hidden="1" customHeight="1">
      <c r="BA434" s="3">
        <v>433</v>
      </c>
      <c r="BU434" s="3" t="s">
        <v>5491</v>
      </c>
      <c r="CI434" s="3">
        <v>433</v>
      </c>
      <c r="DC434" s="3" t="s">
        <v>5492</v>
      </c>
    </row>
    <row r="435" spans="53:107" ht="16.5" hidden="1" customHeight="1">
      <c r="BA435" s="3">
        <v>434</v>
      </c>
      <c r="BU435" s="3" t="s">
        <v>5493</v>
      </c>
      <c r="CI435" s="3">
        <v>434</v>
      </c>
      <c r="DC435" s="3" t="s">
        <v>5494</v>
      </c>
    </row>
    <row r="436" spans="53:107" ht="16.5" hidden="1" customHeight="1">
      <c r="BA436" s="3">
        <v>435</v>
      </c>
      <c r="BU436" s="3" t="s">
        <v>5495</v>
      </c>
      <c r="CI436" s="3">
        <v>435</v>
      </c>
      <c r="DC436" s="3" t="s">
        <v>5496</v>
      </c>
    </row>
    <row r="437" spans="53:107" ht="16.5" hidden="1" customHeight="1">
      <c r="BA437" s="3">
        <v>436</v>
      </c>
      <c r="BU437" s="3" t="s">
        <v>5497</v>
      </c>
      <c r="CI437" s="3">
        <v>436</v>
      </c>
      <c r="DC437" s="3" t="s">
        <v>5498</v>
      </c>
    </row>
    <row r="438" spans="53:107" ht="16.5" hidden="1" customHeight="1">
      <c r="BA438" s="3">
        <v>437</v>
      </c>
      <c r="BU438" s="3" t="s">
        <v>5499</v>
      </c>
      <c r="CI438" s="3">
        <v>437</v>
      </c>
      <c r="DC438" s="3" t="s">
        <v>5500</v>
      </c>
    </row>
    <row r="439" spans="53:107" ht="16.5" hidden="1" customHeight="1">
      <c r="BA439" s="3">
        <v>438</v>
      </c>
      <c r="BU439" s="3" t="s">
        <v>5501</v>
      </c>
      <c r="CI439" s="3">
        <v>438</v>
      </c>
      <c r="DC439" s="3" t="s">
        <v>5502</v>
      </c>
    </row>
    <row r="440" spans="53:107" ht="16.5" hidden="1" customHeight="1">
      <c r="BA440" s="3">
        <v>439</v>
      </c>
      <c r="BU440" s="3" t="s">
        <v>5503</v>
      </c>
      <c r="CI440" s="3">
        <v>439</v>
      </c>
      <c r="DC440" s="3" t="s">
        <v>5504</v>
      </c>
    </row>
    <row r="441" spans="53:107" ht="16.5" hidden="1" customHeight="1">
      <c r="BA441" s="3">
        <v>440</v>
      </c>
      <c r="BU441" s="3" t="s">
        <v>5505</v>
      </c>
      <c r="CI441" s="3">
        <v>440</v>
      </c>
      <c r="DC441" s="3" t="s">
        <v>5506</v>
      </c>
    </row>
    <row r="442" spans="53:107" ht="16.5" hidden="1" customHeight="1">
      <c r="BA442" s="3">
        <v>441</v>
      </c>
      <c r="BU442" s="3" t="s">
        <v>5507</v>
      </c>
      <c r="CI442" s="3">
        <v>441</v>
      </c>
      <c r="DC442" s="3" t="s">
        <v>5508</v>
      </c>
    </row>
    <row r="443" spans="53:107" ht="16.5" hidden="1" customHeight="1">
      <c r="BA443" s="3">
        <v>442</v>
      </c>
      <c r="BU443" s="3" t="s">
        <v>5509</v>
      </c>
      <c r="CI443" s="3">
        <v>442</v>
      </c>
      <c r="DC443" s="3" t="s">
        <v>5510</v>
      </c>
    </row>
    <row r="444" spans="53:107" ht="16.5" hidden="1" customHeight="1">
      <c r="BA444" s="3">
        <v>443</v>
      </c>
      <c r="BU444" s="3" t="s">
        <v>5511</v>
      </c>
      <c r="CI444" s="3">
        <v>443</v>
      </c>
      <c r="DC444" s="3" t="s">
        <v>5512</v>
      </c>
    </row>
    <row r="445" spans="53:107" ht="16.5" hidden="1" customHeight="1">
      <c r="BA445" s="3">
        <v>444</v>
      </c>
      <c r="BU445" s="3" t="s">
        <v>5513</v>
      </c>
      <c r="CI445" s="3">
        <v>444</v>
      </c>
      <c r="DC445" s="3" t="s">
        <v>5514</v>
      </c>
    </row>
    <row r="446" spans="53:107" ht="16.5" hidden="1" customHeight="1">
      <c r="BA446" s="3">
        <v>445</v>
      </c>
      <c r="BU446" s="3" t="s">
        <v>5515</v>
      </c>
      <c r="CI446" s="3">
        <v>445</v>
      </c>
      <c r="DC446" s="3" t="s">
        <v>5516</v>
      </c>
    </row>
    <row r="447" spans="53:107" ht="16.5" hidden="1" customHeight="1">
      <c r="BA447" s="3">
        <v>446</v>
      </c>
      <c r="BU447" s="3" t="s">
        <v>5517</v>
      </c>
      <c r="CI447" s="3">
        <v>446</v>
      </c>
      <c r="DC447" s="3" t="s">
        <v>5518</v>
      </c>
    </row>
    <row r="448" spans="53:107" ht="16.5" hidden="1" customHeight="1">
      <c r="BA448" s="3">
        <v>447</v>
      </c>
      <c r="BU448" s="3" t="s">
        <v>5519</v>
      </c>
      <c r="CI448" s="3">
        <v>447</v>
      </c>
      <c r="DC448" s="3" t="s">
        <v>5520</v>
      </c>
    </row>
    <row r="449" spans="53:107" ht="16.5" hidden="1" customHeight="1">
      <c r="BA449" s="3">
        <v>448</v>
      </c>
      <c r="BU449" s="3" t="s">
        <v>5521</v>
      </c>
      <c r="CI449" s="3">
        <v>448</v>
      </c>
      <c r="DC449" s="3" t="s">
        <v>5522</v>
      </c>
    </row>
    <row r="450" spans="53:107" ht="16.5" hidden="1" customHeight="1">
      <c r="BA450" s="3">
        <v>449</v>
      </c>
      <c r="BU450" s="3" t="s">
        <v>5523</v>
      </c>
      <c r="CI450" s="3">
        <v>449</v>
      </c>
      <c r="DC450" s="3" t="s">
        <v>5524</v>
      </c>
    </row>
    <row r="451" spans="53:107" ht="16.5" hidden="1" customHeight="1">
      <c r="BA451" s="3">
        <v>450</v>
      </c>
      <c r="BU451" s="3" t="s">
        <v>5525</v>
      </c>
      <c r="CI451" s="3">
        <v>450</v>
      </c>
      <c r="DC451" s="3" t="s">
        <v>5526</v>
      </c>
    </row>
    <row r="452" spans="53:107" ht="16.5" hidden="1" customHeight="1">
      <c r="BA452" s="3">
        <v>451</v>
      </c>
      <c r="BU452" s="3" t="s">
        <v>5527</v>
      </c>
      <c r="CI452" s="3">
        <v>451</v>
      </c>
      <c r="DC452" s="3" t="s">
        <v>5528</v>
      </c>
    </row>
    <row r="453" spans="53:107" ht="16.5" hidden="1" customHeight="1">
      <c r="BA453" s="3">
        <v>452</v>
      </c>
      <c r="BU453" s="3" t="s">
        <v>5529</v>
      </c>
      <c r="CI453" s="3">
        <v>452</v>
      </c>
      <c r="DC453" s="3" t="s">
        <v>5530</v>
      </c>
    </row>
    <row r="454" spans="53:107" ht="16.5" hidden="1" customHeight="1">
      <c r="BA454" s="3">
        <v>453</v>
      </c>
      <c r="BU454" s="3" t="s">
        <v>5531</v>
      </c>
      <c r="CI454" s="3">
        <v>453</v>
      </c>
      <c r="DC454" s="3" t="s">
        <v>5532</v>
      </c>
    </row>
    <row r="455" spans="53:107" ht="16.5" hidden="1" customHeight="1">
      <c r="BA455" s="3">
        <v>454</v>
      </c>
      <c r="BU455" s="3" t="s">
        <v>5533</v>
      </c>
      <c r="CI455" s="3">
        <v>454</v>
      </c>
      <c r="DC455" s="3" t="s">
        <v>5534</v>
      </c>
    </row>
    <row r="456" spans="53:107" ht="16.5" hidden="1" customHeight="1">
      <c r="BA456" s="3">
        <v>455</v>
      </c>
      <c r="BU456" s="3" t="s">
        <v>5535</v>
      </c>
      <c r="CI456" s="3">
        <v>455</v>
      </c>
      <c r="DC456" s="3" t="s">
        <v>5536</v>
      </c>
    </row>
    <row r="457" spans="53:107" ht="16.5" hidden="1" customHeight="1">
      <c r="BA457" s="3">
        <v>456</v>
      </c>
      <c r="BU457" s="3" t="s">
        <v>5537</v>
      </c>
      <c r="CI457" s="3">
        <v>456</v>
      </c>
      <c r="DC457" s="3" t="s">
        <v>5538</v>
      </c>
    </row>
    <row r="458" spans="53:107" ht="16.5" hidden="1" customHeight="1">
      <c r="BA458" s="3">
        <v>457</v>
      </c>
      <c r="BU458" s="3" t="s">
        <v>5539</v>
      </c>
      <c r="CI458" s="3">
        <v>457</v>
      </c>
      <c r="DC458" s="3" t="s">
        <v>5540</v>
      </c>
    </row>
    <row r="459" spans="53:107" ht="16.5" hidden="1" customHeight="1">
      <c r="BA459" s="3">
        <v>458</v>
      </c>
      <c r="BU459" s="3" t="s">
        <v>5541</v>
      </c>
      <c r="CI459" s="3">
        <v>458</v>
      </c>
      <c r="DC459" s="3" t="s">
        <v>5542</v>
      </c>
    </row>
    <row r="460" spans="53:107" ht="16.5" hidden="1" customHeight="1">
      <c r="BA460" s="3">
        <v>459</v>
      </c>
      <c r="BU460" s="3" t="s">
        <v>5543</v>
      </c>
      <c r="CI460" s="3">
        <v>459</v>
      </c>
      <c r="DC460" s="3" t="s">
        <v>5544</v>
      </c>
    </row>
    <row r="461" spans="53:107" ht="16.5" hidden="1" customHeight="1">
      <c r="BA461" s="3">
        <v>460</v>
      </c>
      <c r="BU461" s="3" t="s">
        <v>5545</v>
      </c>
      <c r="CI461" s="3">
        <v>460</v>
      </c>
      <c r="DC461" s="3" t="s">
        <v>5546</v>
      </c>
    </row>
    <row r="462" spans="53:107" ht="16.5" hidden="1" customHeight="1">
      <c r="BA462" s="3">
        <v>461</v>
      </c>
      <c r="BU462" s="3" t="s">
        <v>5547</v>
      </c>
      <c r="CI462" s="3">
        <v>461</v>
      </c>
      <c r="DC462" s="3" t="s">
        <v>5548</v>
      </c>
    </row>
    <row r="463" spans="53:107" ht="16.5" hidden="1" customHeight="1">
      <c r="BA463" s="3">
        <v>462</v>
      </c>
      <c r="BU463" s="3" t="s">
        <v>5549</v>
      </c>
      <c r="CI463" s="3">
        <v>462</v>
      </c>
      <c r="DC463" s="3" t="s">
        <v>5550</v>
      </c>
    </row>
    <row r="464" spans="53:107" ht="16.5" hidden="1" customHeight="1">
      <c r="BA464" s="3">
        <v>463</v>
      </c>
      <c r="BU464" s="3" t="s">
        <v>5551</v>
      </c>
      <c r="CI464" s="3">
        <v>463</v>
      </c>
      <c r="DC464" s="3" t="s">
        <v>5552</v>
      </c>
    </row>
    <row r="465" spans="53:107" ht="16.5" hidden="1" customHeight="1">
      <c r="BA465" s="3">
        <v>464</v>
      </c>
      <c r="BU465" s="3" t="s">
        <v>5553</v>
      </c>
      <c r="CI465" s="3">
        <v>464</v>
      </c>
      <c r="DC465" s="3" t="s">
        <v>5554</v>
      </c>
    </row>
    <row r="466" spans="53:107" ht="16.5" hidden="1" customHeight="1">
      <c r="BA466" s="3">
        <v>465</v>
      </c>
      <c r="BU466" s="3" t="s">
        <v>5555</v>
      </c>
      <c r="CI466" s="3">
        <v>465</v>
      </c>
      <c r="DC466" s="3" t="s">
        <v>5556</v>
      </c>
    </row>
    <row r="467" spans="53:107" ht="16.5" hidden="1" customHeight="1">
      <c r="BA467" s="3">
        <v>466</v>
      </c>
      <c r="BU467" s="3" t="s">
        <v>5557</v>
      </c>
      <c r="CI467" s="3">
        <v>466</v>
      </c>
      <c r="DC467" s="3" t="s">
        <v>5558</v>
      </c>
    </row>
    <row r="468" spans="53:107" ht="16.5" hidden="1" customHeight="1">
      <c r="BA468" s="3">
        <v>467</v>
      </c>
      <c r="BU468" s="3" t="s">
        <v>5559</v>
      </c>
      <c r="CI468" s="3">
        <v>467</v>
      </c>
      <c r="DC468" s="3" t="s">
        <v>5560</v>
      </c>
    </row>
    <row r="469" spans="53:107" ht="16.5" hidden="1" customHeight="1">
      <c r="BA469" s="3">
        <v>468</v>
      </c>
      <c r="BU469" s="3" t="s">
        <v>5561</v>
      </c>
      <c r="CI469" s="3">
        <v>468</v>
      </c>
      <c r="DC469" s="3" t="s">
        <v>5562</v>
      </c>
    </row>
    <row r="470" spans="53:107" ht="16.5" hidden="1" customHeight="1">
      <c r="BA470" s="3">
        <v>469</v>
      </c>
      <c r="BU470" s="3" t="s">
        <v>5563</v>
      </c>
      <c r="CI470" s="3">
        <v>469</v>
      </c>
      <c r="DC470" s="3" t="s">
        <v>5564</v>
      </c>
    </row>
    <row r="471" spans="53:107" ht="16.5" hidden="1" customHeight="1">
      <c r="BA471" s="3">
        <v>470</v>
      </c>
      <c r="BU471" s="3" t="s">
        <v>5565</v>
      </c>
      <c r="CI471" s="3">
        <v>470</v>
      </c>
      <c r="DC471" s="3" t="s">
        <v>5566</v>
      </c>
    </row>
    <row r="472" spans="53:107" ht="16.5" hidden="1" customHeight="1">
      <c r="BA472" s="3">
        <v>471</v>
      </c>
      <c r="BU472" s="3" t="s">
        <v>5567</v>
      </c>
      <c r="CI472" s="3">
        <v>471</v>
      </c>
      <c r="DC472" s="3" t="s">
        <v>5568</v>
      </c>
    </row>
    <row r="473" spans="53:107" ht="16.5" hidden="1" customHeight="1">
      <c r="BA473" s="3">
        <v>472</v>
      </c>
      <c r="BU473" s="3" t="s">
        <v>5569</v>
      </c>
      <c r="CI473" s="3">
        <v>472</v>
      </c>
      <c r="DC473" s="3" t="s">
        <v>5570</v>
      </c>
    </row>
    <row r="474" spans="53:107" ht="16.5" hidden="1" customHeight="1">
      <c r="BA474" s="3">
        <v>473</v>
      </c>
      <c r="BU474" s="3" t="s">
        <v>5571</v>
      </c>
      <c r="CI474" s="3">
        <v>473</v>
      </c>
      <c r="DC474" s="3" t="s">
        <v>5572</v>
      </c>
    </row>
    <row r="475" spans="53:107" ht="16.5" hidden="1" customHeight="1">
      <c r="BA475" s="3">
        <v>474</v>
      </c>
      <c r="BU475" s="3" t="s">
        <v>5573</v>
      </c>
      <c r="CI475" s="3">
        <v>474</v>
      </c>
      <c r="DC475" s="3" t="s">
        <v>5574</v>
      </c>
    </row>
    <row r="476" spans="53:107" ht="16.5" hidden="1" customHeight="1">
      <c r="BA476" s="3">
        <v>475</v>
      </c>
      <c r="BU476" s="3" t="s">
        <v>5575</v>
      </c>
      <c r="CI476" s="3">
        <v>475</v>
      </c>
      <c r="DC476" s="3" t="s">
        <v>5576</v>
      </c>
    </row>
    <row r="477" spans="53:107" ht="16.5" hidden="1" customHeight="1">
      <c r="BA477" s="3">
        <v>476</v>
      </c>
      <c r="BU477" s="3" t="s">
        <v>5577</v>
      </c>
      <c r="CI477" s="3">
        <v>476</v>
      </c>
      <c r="DC477" s="3" t="s">
        <v>5578</v>
      </c>
    </row>
    <row r="478" spans="53:107" ht="16.5" hidden="1" customHeight="1">
      <c r="BA478" s="3">
        <v>477</v>
      </c>
      <c r="BU478" s="3" t="s">
        <v>5579</v>
      </c>
      <c r="CI478" s="3">
        <v>477</v>
      </c>
      <c r="DC478" s="3" t="s">
        <v>5580</v>
      </c>
    </row>
    <row r="479" spans="53:107" ht="16.5" hidden="1" customHeight="1">
      <c r="BA479" s="3">
        <v>478</v>
      </c>
      <c r="BU479" s="3" t="s">
        <v>5581</v>
      </c>
      <c r="CI479" s="3">
        <v>478</v>
      </c>
      <c r="DC479" s="3" t="s">
        <v>5582</v>
      </c>
    </row>
    <row r="480" spans="53:107" ht="16.5" hidden="1" customHeight="1">
      <c r="BA480" s="3">
        <v>479</v>
      </c>
      <c r="BU480" s="3" t="s">
        <v>5583</v>
      </c>
      <c r="CI480" s="3">
        <v>479</v>
      </c>
      <c r="DC480" s="3" t="s">
        <v>5584</v>
      </c>
    </row>
    <row r="481" spans="53:107" ht="16.5" hidden="1" customHeight="1">
      <c r="BA481" s="3">
        <v>480</v>
      </c>
      <c r="BU481" s="3" t="s">
        <v>5585</v>
      </c>
      <c r="CI481" s="3">
        <v>480</v>
      </c>
      <c r="DC481" s="3" t="s">
        <v>5586</v>
      </c>
    </row>
    <row r="482" spans="53:107" ht="16.5" hidden="1" customHeight="1">
      <c r="BA482" s="3">
        <v>481</v>
      </c>
      <c r="BU482" s="3" t="s">
        <v>5587</v>
      </c>
      <c r="CI482" s="3">
        <v>481</v>
      </c>
      <c r="DC482" s="3" t="s">
        <v>5588</v>
      </c>
    </row>
    <row r="483" spans="53:107" ht="16.5" hidden="1" customHeight="1">
      <c r="BA483" s="3">
        <v>482</v>
      </c>
      <c r="BU483" s="3" t="s">
        <v>5589</v>
      </c>
      <c r="CI483" s="3">
        <v>482</v>
      </c>
      <c r="DC483" s="3" t="s">
        <v>5590</v>
      </c>
    </row>
    <row r="484" spans="53:107" ht="16.5" hidden="1" customHeight="1">
      <c r="BA484" s="3">
        <v>483</v>
      </c>
      <c r="BU484" s="3" t="s">
        <v>5591</v>
      </c>
      <c r="CI484" s="3">
        <v>483</v>
      </c>
      <c r="DC484" s="3" t="s">
        <v>5592</v>
      </c>
    </row>
    <row r="485" spans="53:107" ht="16.5" hidden="1" customHeight="1">
      <c r="BA485" s="3">
        <v>484</v>
      </c>
      <c r="BU485" s="3" t="s">
        <v>5593</v>
      </c>
      <c r="CI485" s="3">
        <v>484</v>
      </c>
      <c r="DC485" s="3" t="s">
        <v>5594</v>
      </c>
    </row>
    <row r="486" spans="53:107" ht="16.5" hidden="1" customHeight="1">
      <c r="BA486" s="3">
        <v>485</v>
      </c>
      <c r="BU486" s="3" t="s">
        <v>5595</v>
      </c>
      <c r="CI486" s="3">
        <v>485</v>
      </c>
      <c r="DC486" s="3" t="s">
        <v>5596</v>
      </c>
    </row>
    <row r="487" spans="53:107" ht="16.5" hidden="1" customHeight="1">
      <c r="BA487" s="3">
        <v>486</v>
      </c>
      <c r="BU487" s="3" t="s">
        <v>5597</v>
      </c>
      <c r="CI487" s="3">
        <v>486</v>
      </c>
      <c r="DC487" s="3" t="s">
        <v>5598</v>
      </c>
    </row>
    <row r="488" spans="53:107" ht="16.5" hidden="1" customHeight="1">
      <c r="BA488" s="3">
        <v>487</v>
      </c>
      <c r="BU488" s="3" t="s">
        <v>5599</v>
      </c>
      <c r="CI488" s="3">
        <v>487</v>
      </c>
      <c r="DC488" s="3" t="s">
        <v>5600</v>
      </c>
    </row>
    <row r="489" spans="53:107" ht="16.5" hidden="1" customHeight="1">
      <c r="BA489" s="3">
        <v>488</v>
      </c>
      <c r="BU489" s="3" t="s">
        <v>5601</v>
      </c>
      <c r="CI489" s="3">
        <v>488</v>
      </c>
      <c r="DC489" s="3" t="s">
        <v>5602</v>
      </c>
    </row>
    <row r="490" spans="53:107" ht="16.5" hidden="1" customHeight="1">
      <c r="BA490" s="3">
        <v>489</v>
      </c>
      <c r="BU490" s="3" t="s">
        <v>5603</v>
      </c>
      <c r="CI490" s="3">
        <v>489</v>
      </c>
      <c r="DC490" s="3" t="s">
        <v>5604</v>
      </c>
    </row>
    <row r="491" spans="53:107" ht="16.5" hidden="1" customHeight="1">
      <c r="BA491" s="3">
        <v>490</v>
      </c>
      <c r="BU491" s="3" t="s">
        <v>5605</v>
      </c>
      <c r="CI491" s="3">
        <v>490</v>
      </c>
      <c r="DC491" s="3" t="s">
        <v>5606</v>
      </c>
    </row>
    <row r="492" spans="53:107" ht="16.5" hidden="1" customHeight="1">
      <c r="BA492" s="3">
        <v>491</v>
      </c>
      <c r="BU492" s="3" t="s">
        <v>5607</v>
      </c>
      <c r="CI492" s="3">
        <v>491</v>
      </c>
      <c r="DC492" s="3" t="s">
        <v>5608</v>
      </c>
    </row>
    <row r="493" spans="53:107" ht="16.5" hidden="1" customHeight="1">
      <c r="BA493" s="3">
        <v>492</v>
      </c>
      <c r="BU493" s="3" t="s">
        <v>5609</v>
      </c>
      <c r="CI493" s="3">
        <v>492</v>
      </c>
      <c r="DC493" s="3" t="s">
        <v>5610</v>
      </c>
    </row>
    <row r="494" spans="53:107" ht="16.5" hidden="1" customHeight="1">
      <c r="BA494" s="3">
        <v>493</v>
      </c>
      <c r="BU494" s="3" t="s">
        <v>5611</v>
      </c>
      <c r="CI494" s="3">
        <v>493</v>
      </c>
      <c r="DC494" s="3" t="s">
        <v>5612</v>
      </c>
    </row>
    <row r="495" spans="53:107" ht="16.5" hidden="1" customHeight="1">
      <c r="BA495" s="3">
        <v>494</v>
      </c>
      <c r="BU495" s="3" t="s">
        <v>5613</v>
      </c>
      <c r="CI495" s="3">
        <v>494</v>
      </c>
      <c r="DC495" s="3" t="s">
        <v>5614</v>
      </c>
    </row>
    <row r="496" spans="53:107" ht="16.5" hidden="1" customHeight="1">
      <c r="BA496" s="3">
        <v>495</v>
      </c>
      <c r="BU496" s="3" t="s">
        <v>5615</v>
      </c>
      <c r="CI496" s="3">
        <v>495</v>
      </c>
      <c r="DC496" s="3" t="s">
        <v>5616</v>
      </c>
    </row>
    <row r="497" spans="53:107" ht="16.5" hidden="1" customHeight="1">
      <c r="BA497" s="3">
        <v>496</v>
      </c>
      <c r="BU497" s="3" t="s">
        <v>5617</v>
      </c>
      <c r="CI497" s="3">
        <v>496</v>
      </c>
      <c r="DC497" s="3" t="s">
        <v>5618</v>
      </c>
    </row>
    <row r="498" spans="53:107" ht="16.5" hidden="1" customHeight="1">
      <c r="BA498" s="3">
        <v>497</v>
      </c>
      <c r="BU498" s="3" t="s">
        <v>5619</v>
      </c>
      <c r="CI498" s="3">
        <v>497</v>
      </c>
      <c r="DC498" s="3" t="s">
        <v>5620</v>
      </c>
    </row>
    <row r="499" spans="53:107" ht="16.5" hidden="1" customHeight="1">
      <c r="BA499" s="3">
        <v>498</v>
      </c>
      <c r="BU499" s="3" t="s">
        <v>5621</v>
      </c>
      <c r="CI499" s="3">
        <v>498</v>
      </c>
      <c r="DC499" s="3" t="s">
        <v>5622</v>
      </c>
    </row>
    <row r="500" spans="53:107" ht="16.5" hidden="1" customHeight="1">
      <c r="BA500" s="3">
        <v>499</v>
      </c>
      <c r="BU500" s="3" t="s">
        <v>5623</v>
      </c>
      <c r="CI500" s="3">
        <v>499</v>
      </c>
      <c r="DC500" s="3" t="s">
        <v>5624</v>
      </c>
    </row>
    <row r="501" spans="53:107" ht="16.5" hidden="1" customHeight="1">
      <c r="BA501" s="3">
        <v>500</v>
      </c>
      <c r="BU501" s="3" t="s">
        <v>5625</v>
      </c>
      <c r="CI501" s="3">
        <v>500</v>
      </c>
      <c r="DC501" s="3" t="s">
        <v>5626</v>
      </c>
    </row>
    <row r="502" spans="53:107" ht="16.5" hidden="1" customHeight="1">
      <c r="BA502" s="3">
        <v>501</v>
      </c>
      <c r="BU502" s="3" t="s">
        <v>5627</v>
      </c>
      <c r="CI502" s="3">
        <v>501</v>
      </c>
      <c r="DC502" s="3" t="s">
        <v>5628</v>
      </c>
    </row>
    <row r="503" spans="53:107" ht="16.5" hidden="1" customHeight="1">
      <c r="BA503" s="3">
        <v>502</v>
      </c>
      <c r="BU503" s="3" t="s">
        <v>5629</v>
      </c>
      <c r="CI503" s="3">
        <v>502</v>
      </c>
      <c r="DC503" s="3" t="s">
        <v>5630</v>
      </c>
    </row>
    <row r="504" spans="53:107" ht="16.5" hidden="1" customHeight="1">
      <c r="BA504" s="3">
        <v>503</v>
      </c>
      <c r="BU504" s="3" t="s">
        <v>5631</v>
      </c>
      <c r="CI504" s="3">
        <v>503</v>
      </c>
      <c r="DC504" s="3" t="s">
        <v>5632</v>
      </c>
    </row>
    <row r="505" spans="53:107" ht="16.5" hidden="1" customHeight="1">
      <c r="BA505" s="3">
        <v>504</v>
      </c>
      <c r="BU505" s="3" t="s">
        <v>5633</v>
      </c>
      <c r="CI505" s="3">
        <v>504</v>
      </c>
      <c r="DC505" s="3" t="s">
        <v>5634</v>
      </c>
    </row>
    <row r="506" spans="53:107" ht="16.5" hidden="1" customHeight="1">
      <c r="BA506" s="3">
        <v>505</v>
      </c>
      <c r="BU506" s="3" t="s">
        <v>5635</v>
      </c>
      <c r="CI506" s="3">
        <v>505</v>
      </c>
      <c r="DC506" s="3" t="s">
        <v>5636</v>
      </c>
    </row>
    <row r="507" spans="53:107" ht="16.5" hidden="1" customHeight="1">
      <c r="BA507" s="3">
        <v>506</v>
      </c>
      <c r="BU507" s="3" t="s">
        <v>5637</v>
      </c>
      <c r="CI507" s="3">
        <v>506</v>
      </c>
      <c r="DC507" s="3" t="s">
        <v>5638</v>
      </c>
    </row>
    <row r="508" spans="53:107" ht="16.5" hidden="1" customHeight="1">
      <c r="BA508" s="3">
        <v>507</v>
      </c>
      <c r="BU508" s="3" t="s">
        <v>5639</v>
      </c>
      <c r="CI508" s="3">
        <v>507</v>
      </c>
      <c r="DC508" s="3" t="s">
        <v>5640</v>
      </c>
    </row>
    <row r="509" spans="53:107" ht="16.5" hidden="1" customHeight="1">
      <c r="BA509" s="3">
        <v>508</v>
      </c>
      <c r="BU509" s="3" t="s">
        <v>5641</v>
      </c>
      <c r="CI509" s="3">
        <v>508</v>
      </c>
      <c r="DC509" s="3" t="s">
        <v>5642</v>
      </c>
    </row>
    <row r="510" spans="53:107" ht="16.5" hidden="1" customHeight="1">
      <c r="BA510" s="3">
        <v>509</v>
      </c>
      <c r="BU510" s="3" t="s">
        <v>5643</v>
      </c>
      <c r="CI510" s="3">
        <v>509</v>
      </c>
      <c r="DC510" s="3" t="s">
        <v>5644</v>
      </c>
    </row>
    <row r="511" spans="53:107" ht="16.5" hidden="1" customHeight="1">
      <c r="BA511" s="3">
        <v>510</v>
      </c>
      <c r="BU511" s="3" t="s">
        <v>5645</v>
      </c>
      <c r="CI511" s="3">
        <v>510</v>
      </c>
      <c r="DC511" s="3" t="s">
        <v>5646</v>
      </c>
    </row>
    <row r="512" spans="53:107" ht="16.5" hidden="1" customHeight="1">
      <c r="BA512" s="3">
        <v>511</v>
      </c>
      <c r="BU512" s="3" t="s">
        <v>5647</v>
      </c>
      <c r="CI512" s="3">
        <v>511</v>
      </c>
      <c r="DC512" s="3" t="s">
        <v>5648</v>
      </c>
    </row>
    <row r="513" spans="53:107" ht="16.5" hidden="1" customHeight="1">
      <c r="BA513" s="3">
        <v>512</v>
      </c>
      <c r="BU513" s="3" t="s">
        <v>5649</v>
      </c>
      <c r="CI513" s="3">
        <v>512</v>
      </c>
      <c r="DC513" s="3" t="s">
        <v>5650</v>
      </c>
    </row>
    <row r="514" spans="53:107" ht="16.5" hidden="1" customHeight="1">
      <c r="BA514" s="3">
        <v>513</v>
      </c>
      <c r="BU514" s="3" t="s">
        <v>5651</v>
      </c>
      <c r="CI514" s="3">
        <v>513</v>
      </c>
      <c r="DC514" s="3" t="s">
        <v>5652</v>
      </c>
    </row>
    <row r="515" spans="53:107" ht="16.5" hidden="1" customHeight="1">
      <c r="BA515" s="3">
        <v>514</v>
      </c>
      <c r="BU515" s="3" t="s">
        <v>5653</v>
      </c>
      <c r="CI515" s="3">
        <v>514</v>
      </c>
      <c r="DC515" s="3" t="s">
        <v>5654</v>
      </c>
    </row>
    <row r="516" spans="53:107" ht="16.5" hidden="1" customHeight="1">
      <c r="BA516" s="3">
        <v>515</v>
      </c>
      <c r="BU516" s="3" t="s">
        <v>5655</v>
      </c>
      <c r="CI516" s="3">
        <v>515</v>
      </c>
      <c r="DC516" s="3" t="s">
        <v>5656</v>
      </c>
    </row>
    <row r="517" spans="53:107" ht="16.5" hidden="1" customHeight="1">
      <c r="BA517" s="3">
        <v>516</v>
      </c>
      <c r="BU517" s="3" t="s">
        <v>5657</v>
      </c>
      <c r="CI517" s="3">
        <v>516</v>
      </c>
      <c r="DC517" s="3" t="s">
        <v>5658</v>
      </c>
    </row>
    <row r="518" spans="53:107" ht="16.5" hidden="1" customHeight="1">
      <c r="BA518" s="3">
        <v>517</v>
      </c>
      <c r="BU518" s="3" t="s">
        <v>5659</v>
      </c>
      <c r="CI518" s="3">
        <v>517</v>
      </c>
      <c r="DC518" s="3" t="s">
        <v>5660</v>
      </c>
    </row>
    <row r="519" spans="53:107" ht="16.5" hidden="1" customHeight="1">
      <c r="BA519" s="3">
        <v>518</v>
      </c>
      <c r="BU519" s="3" t="s">
        <v>5661</v>
      </c>
      <c r="CI519" s="3">
        <v>518</v>
      </c>
      <c r="DC519" s="3" t="s">
        <v>5662</v>
      </c>
    </row>
    <row r="520" spans="53:107" ht="16.5" hidden="1" customHeight="1">
      <c r="BA520" s="3">
        <v>519</v>
      </c>
      <c r="BU520" s="3" t="s">
        <v>5663</v>
      </c>
      <c r="CI520" s="3">
        <v>519</v>
      </c>
      <c r="DC520" s="3" t="s">
        <v>5664</v>
      </c>
    </row>
    <row r="521" spans="53:107" ht="16.5" hidden="1" customHeight="1">
      <c r="BA521" s="3">
        <v>520</v>
      </c>
      <c r="BU521" s="3" t="s">
        <v>5665</v>
      </c>
      <c r="CI521" s="3">
        <v>520</v>
      </c>
      <c r="DC521" s="3" t="s">
        <v>5666</v>
      </c>
    </row>
    <row r="522" spans="53:107" ht="16.5" hidden="1" customHeight="1">
      <c r="BA522" s="3">
        <v>521</v>
      </c>
      <c r="BU522" s="3" t="s">
        <v>5667</v>
      </c>
      <c r="CI522" s="3">
        <v>521</v>
      </c>
      <c r="DC522" s="3" t="s">
        <v>5668</v>
      </c>
    </row>
    <row r="523" spans="53:107" ht="16.5" hidden="1" customHeight="1">
      <c r="BA523" s="3">
        <v>522</v>
      </c>
      <c r="BU523" s="3" t="s">
        <v>5669</v>
      </c>
      <c r="CI523" s="3">
        <v>522</v>
      </c>
      <c r="DC523" s="3" t="s">
        <v>5670</v>
      </c>
    </row>
    <row r="524" spans="53:107" ht="16.5" hidden="1" customHeight="1">
      <c r="BA524" s="3">
        <v>523</v>
      </c>
      <c r="BU524" s="3" t="s">
        <v>5671</v>
      </c>
      <c r="CI524" s="3">
        <v>523</v>
      </c>
      <c r="DC524" s="3" t="s">
        <v>5672</v>
      </c>
    </row>
    <row r="525" spans="53:107" ht="16.5" hidden="1" customHeight="1">
      <c r="BA525" s="3">
        <v>524</v>
      </c>
      <c r="BU525" s="3" t="s">
        <v>5673</v>
      </c>
      <c r="CI525" s="3">
        <v>524</v>
      </c>
      <c r="DC525" s="3" t="s">
        <v>5674</v>
      </c>
    </row>
    <row r="526" spans="53:107" ht="16.5" hidden="1" customHeight="1">
      <c r="BA526" s="3">
        <v>525</v>
      </c>
      <c r="BU526" s="3" t="s">
        <v>5675</v>
      </c>
      <c r="CI526" s="3">
        <v>525</v>
      </c>
      <c r="DC526" s="3" t="s">
        <v>5676</v>
      </c>
    </row>
    <row r="527" spans="53:107" ht="16.5" hidden="1" customHeight="1">
      <c r="BA527" s="3">
        <v>526</v>
      </c>
      <c r="BU527" s="3" t="s">
        <v>5677</v>
      </c>
      <c r="CI527" s="3">
        <v>526</v>
      </c>
      <c r="DC527" s="3" t="s">
        <v>5678</v>
      </c>
    </row>
    <row r="528" spans="53:107" ht="16.5" hidden="1" customHeight="1">
      <c r="BA528" s="3">
        <v>527</v>
      </c>
      <c r="BU528" s="3" t="s">
        <v>5679</v>
      </c>
      <c r="CI528" s="3">
        <v>527</v>
      </c>
      <c r="DC528" s="3" t="s">
        <v>5680</v>
      </c>
    </row>
    <row r="529" spans="53:107" ht="16.5" hidden="1" customHeight="1">
      <c r="BA529" s="3">
        <v>528</v>
      </c>
      <c r="BU529" s="3" t="s">
        <v>5681</v>
      </c>
      <c r="CI529" s="3">
        <v>528</v>
      </c>
      <c r="DC529" s="3" t="s">
        <v>5682</v>
      </c>
    </row>
    <row r="530" spans="53:107" ht="16.5" hidden="1" customHeight="1">
      <c r="BA530" s="3">
        <v>529</v>
      </c>
      <c r="BU530" s="3" t="s">
        <v>5683</v>
      </c>
      <c r="CI530" s="3">
        <v>529</v>
      </c>
      <c r="DC530" s="3" t="s">
        <v>5684</v>
      </c>
    </row>
    <row r="531" spans="53:107" ht="16.5" hidden="1" customHeight="1">
      <c r="BA531" s="3">
        <v>530</v>
      </c>
      <c r="BU531" s="3" t="s">
        <v>5685</v>
      </c>
      <c r="CI531" s="3">
        <v>530</v>
      </c>
      <c r="DC531" s="3" t="s">
        <v>5686</v>
      </c>
    </row>
    <row r="532" spans="53:107" ht="16.5" hidden="1" customHeight="1">
      <c r="BA532" s="3">
        <v>531</v>
      </c>
      <c r="BU532" s="3" t="s">
        <v>5687</v>
      </c>
      <c r="CI532" s="3">
        <v>531</v>
      </c>
      <c r="DC532" s="3" t="s">
        <v>5688</v>
      </c>
    </row>
    <row r="533" spans="53:107" ht="16.5" hidden="1" customHeight="1">
      <c r="BA533" s="3">
        <v>532</v>
      </c>
      <c r="BU533" s="3" t="s">
        <v>5689</v>
      </c>
      <c r="CI533" s="3">
        <v>532</v>
      </c>
      <c r="DC533" s="3" t="s">
        <v>5690</v>
      </c>
    </row>
    <row r="534" spans="53:107" ht="16.5" hidden="1" customHeight="1">
      <c r="BA534" s="3">
        <v>533</v>
      </c>
      <c r="BU534" s="3" t="s">
        <v>5691</v>
      </c>
      <c r="CI534" s="3">
        <v>533</v>
      </c>
      <c r="DC534" s="3" t="s">
        <v>5692</v>
      </c>
    </row>
    <row r="535" spans="53:107" ht="16.5" hidden="1" customHeight="1">
      <c r="BA535" s="3">
        <v>534</v>
      </c>
      <c r="BU535" s="3" t="s">
        <v>5693</v>
      </c>
      <c r="CI535" s="3">
        <v>534</v>
      </c>
      <c r="DC535" s="3" t="s">
        <v>5694</v>
      </c>
    </row>
    <row r="536" spans="53:107" ht="16.5" hidden="1" customHeight="1">
      <c r="BA536" s="3">
        <v>535</v>
      </c>
      <c r="BU536" s="3" t="s">
        <v>5695</v>
      </c>
      <c r="CI536" s="3">
        <v>535</v>
      </c>
      <c r="DC536" s="3" t="s">
        <v>5696</v>
      </c>
    </row>
    <row r="537" spans="53:107" ht="16.5" hidden="1" customHeight="1">
      <c r="BA537" s="3">
        <v>536</v>
      </c>
      <c r="BU537" s="3" t="s">
        <v>5697</v>
      </c>
      <c r="CI537" s="3">
        <v>536</v>
      </c>
      <c r="DC537" s="3" t="s">
        <v>5698</v>
      </c>
    </row>
    <row r="538" spans="53:107" ht="16.5" hidden="1" customHeight="1">
      <c r="BA538" s="3">
        <v>537</v>
      </c>
      <c r="BU538" s="3" t="s">
        <v>5699</v>
      </c>
      <c r="CI538" s="3">
        <v>537</v>
      </c>
      <c r="DC538" s="3" t="s">
        <v>5700</v>
      </c>
    </row>
    <row r="539" spans="53:107" ht="16.5" hidden="1" customHeight="1">
      <c r="BA539" s="3">
        <v>538</v>
      </c>
      <c r="BU539" s="3" t="s">
        <v>5701</v>
      </c>
      <c r="CI539" s="3">
        <v>538</v>
      </c>
      <c r="DC539" s="3" t="s">
        <v>5702</v>
      </c>
    </row>
    <row r="540" spans="53:107" ht="16.5" hidden="1" customHeight="1">
      <c r="BA540" s="3">
        <v>539</v>
      </c>
      <c r="BU540" s="3" t="s">
        <v>5703</v>
      </c>
      <c r="CI540" s="3">
        <v>539</v>
      </c>
      <c r="DC540" s="3" t="s">
        <v>5704</v>
      </c>
    </row>
    <row r="541" spans="53:107" ht="16.5" hidden="1" customHeight="1">
      <c r="BA541" s="3">
        <v>540</v>
      </c>
      <c r="BU541" s="3" t="s">
        <v>5705</v>
      </c>
      <c r="CI541" s="3">
        <v>540</v>
      </c>
      <c r="DC541" s="3" t="s">
        <v>5706</v>
      </c>
    </row>
    <row r="542" spans="53:107" ht="16.5" hidden="1" customHeight="1">
      <c r="BA542" s="3">
        <v>541</v>
      </c>
      <c r="BU542" s="3" t="s">
        <v>5707</v>
      </c>
      <c r="CI542" s="3">
        <v>541</v>
      </c>
      <c r="DC542" s="3" t="s">
        <v>5708</v>
      </c>
    </row>
    <row r="543" spans="53:107" ht="16.5" hidden="1" customHeight="1">
      <c r="BA543" s="3">
        <v>542</v>
      </c>
      <c r="BU543" s="3" t="s">
        <v>5709</v>
      </c>
      <c r="CI543" s="3">
        <v>542</v>
      </c>
      <c r="DC543" s="3" t="s">
        <v>5710</v>
      </c>
    </row>
    <row r="544" spans="53:107" ht="16.5" hidden="1" customHeight="1">
      <c r="BA544" s="3">
        <v>543</v>
      </c>
      <c r="BU544" s="3" t="s">
        <v>5711</v>
      </c>
      <c r="CI544" s="3">
        <v>543</v>
      </c>
      <c r="DC544" s="3" t="s">
        <v>5712</v>
      </c>
    </row>
    <row r="545" spans="53:107" ht="16.5" hidden="1" customHeight="1">
      <c r="BA545" s="3">
        <v>544</v>
      </c>
      <c r="BU545" s="3" t="s">
        <v>5713</v>
      </c>
      <c r="CI545" s="3">
        <v>544</v>
      </c>
      <c r="DC545" s="3" t="s">
        <v>5714</v>
      </c>
    </row>
    <row r="546" spans="53:107" ht="16.5" hidden="1" customHeight="1">
      <c r="BA546" s="3">
        <v>545</v>
      </c>
      <c r="BU546" s="3" t="s">
        <v>5715</v>
      </c>
      <c r="CI546" s="3">
        <v>545</v>
      </c>
      <c r="DC546" s="3" t="s">
        <v>5716</v>
      </c>
    </row>
    <row r="547" spans="53:107" ht="16.5" hidden="1" customHeight="1">
      <c r="BA547" s="3">
        <v>546</v>
      </c>
      <c r="BU547" s="3" t="s">
        <v>5717</v>
      </c>
      <c r="CI547" s="3">
        <v>546</v>
      </c>
      <c r="DC547" s="3" t="s">
        <v>5718</v>
      </c>
    </row>
    <row r="548" spans="53:107" ht="16.5" hidden="1" customHeight="1">
      <c r="BA548" s="3">
        <v>547</v>
      </c>
      <c r="BU548" s="3" t="s">
        <v>5719</v>
      </c>
      <c r="CI548" s="3">
        <v>547</v>
      </c>
      <c r="DC548" s="3" t="s">
        <v>5720</v>
      </c>
    </row>
    <row r="549" spans="53:107" ht="16.5" hidden="1" customHeight="1">
      <c r="BA549" s="3">
        <v>548</v>
      </c>
      <c r="BU549" s="3" t="s">
        <v>5721</v>
      </c>
      <c r="CI549" s="3">
        <v>548</v>
      </c>
      <c r="DC549" s="3" t="s">
        <v>5722</v>
      </c>
    </row>
    <row r="550" spans="53:107" ht="16.5" hidden="1" customHeight="1">
      <c r="BA550" s="3">
        <v>549</v>
      </c>
      <c r="BU550" s="3" t="s">
        <v>5723</v>
      </c>
      <c r="CI550" s="3">
        <v>549</v>
      </c>
      <c r="DC550" s="3" t="s">
        <v>5724</v>
      </c>
    </row>
    <row r="551" spans="53:107" ht="16.5" hidden="1" customHeight="1">
      <c r="BA551" s="3">
        <v>550</v>
      </c>
      <c r="BU551" s="3" t="s">
        <v>5725</v>
      </c>
      <c r="CI551" s="3">
        <v>550</v>
      </c>
      <c r="DC551" s="3" t="s">
        <v>5726</v>
      </c>
    </row>
    <row r="552" spans="53:107" ht="16.5" hidden="1" customHeight="1">
      <c r="BA552" s="3">
        <v>551</v>
      </c>
      <c r="BU552" s="3" t="s">
        <v>5727</v>
      </c>
      <c r="CI552" s="3">
        <v>551</v>
      </c>
      <c r="DC552" s="3" t="s">
        <v>5728</v>
      </c>
    </row>
    <row r="553" spans="53:107" ht="16.5" hidden="1" customHeight="1">
      <c r="BA553" s="3">
        <v>552</v>
      </c>
      <c r="BU553" s="3" t="s">
        <v>5729</v>
      </c>
      <c r="CI553" s="3">
        <v>552</v>
      </c>
      <c r="DC553" s="3" t="s">
        <v>5730</v>
      </c>
    </row>
    <row r="554" spans="53:107" ht="16.5" hidden="1" customHeight="1">
      <c r="BA554" s="3">
        <v>553</v>
      </c>
      <c r="BU554" s="3" t="s">
        <v>5731</v>
      </c>
      <c r="CI554" s="3">
        <v>553</v>
      </c>
      <c r="DC554" s="3" t="s">
        <v>5732</v>
      </c>
    </row>
    <row r="555" spans="53:107" ht="16.5" hidden="1" customHeight="1">
      <c r="BA555" s="3">
        <v>554</v>
      </c>
      <c r="BU555" s="3" t="s">
        <v>5733</v>
      </c>
      <c r="CI555" s="3">
        <v>554</v>
      </c>
      <c r="DC555" s="3" t="s">
        <v>5734</v>
      </c>
    </row>
    <row r="556" spans="53:107" ht="16.5" hidden="1" customHeight="1">
      <c r="BA556" s="3">
        <v>555</v>
      </c>
      <c r="BU556" s="3" t="s">
        <v>5735</v>
      </c>
      <c r="CI556" s="3">
        <v>555</v>
      </c>
      <c r="DC556" s="3" t="s">
        <v>5736</v>
      </c>
    </row>
    <row r="557" spans="53:107" ht="16.5" hidden="1" customHeight="1">
      <c r="BA557" s="3">
        <v>556</v>
      </c>
      <c r="BU557" s="3" t="s">
        <v>5737</v>
      </c>
      <c r="CI557" s="3">
        <v>556</v>
      </c>
      <c r="DC557" s="3" t="s">
        <v>5738</v>
      </c>
    </row>
    <row r="558" spans="53:107" ht="16.5" hidden="1" customHeight="1">
      <c r="BA558" s="3">
        <v>557</v>
      </c>
      <c r="BU558" s="3" t="s">
        <v>5739</v>
      </c>
      <c r="CI558" s="3">
        <v>557</v>
      </c>
      <c r="DC558" s="3" t="s">
        <v>5740</v>
      </c>
    </row>
    <row r="559" spans="53:107" ht="16.5" hidden="1" customHeight="1">
      <c r="BA559" s="3">
        <v>558</v>
      </c>
      <c r="BU559" s="3" t="s">
        <v>5741</v>
      </c>
      <c r="CI559" s="3">
        <v>558</v>
      </c>
      <c r="DC559" s="3" t="s">
        <v>5742</v>
      </c>
    </row>
    <row r="560" spans="53:107" ht="16.5" hidden="1" customHeight="1">
      <c r="BA560" s="3">
        <v>559</v>
      </c>
      <c r="BU560" s="3" t="s">
        <v>5743</v>
      </c>
      <c r="CI560" s="3">
        <v>559</v>
      </c>
      <c r="DC560" s="3" t="s">
        <v>5744</v>
      </c>
    </row>
    <row r="561" spans="53:107" ht="16.5" hidden="1" customHeight="1">
      <c r="BA561" s="3">
        <v>560</v>
      </c>
      <c r="BU561" s="3" t="s">
        <v>5745</v>
      </c>
      <c r="CI561" s="3">
        <v>560</v>
      </c>
      <c r="DC561" s="3" t="s">
        <v>5746</v>
      </c>
    </row>
    <row r="562" spans="53:107" ht="16.5" hidden="1" customHeight="1">
      <c r="BA562" s="3">
        <v>561</v>
      </c>
      <c r="BU562" s="3" t="s">
        <v>5747</v>
      </c>
      <c r="CI562" s="3">
        <v>561</v>
      </c>
      <c r="DC562" s="3" t="s">
        <v>5748</v>
      </c>
    </row>
    <row r="563" spans="53:107" ht="16.5" hidden="1" customHeight="1">
      <c r="BA563" s="3">
        <v>562</v>
      </c>
      <c r="BU563" s="3" t="s">
        <v>5749</v>
      </c>
      <c r="CI563" s="3">
        <v>562</v>
      </c>
      <c r="DC563" s="3" t="s">
        <v>5750</v>
      </c>
    </row>
    <row r="564" spans="53:107" ht="16.5" hidden="1" customHeight="1">
      <c r="BA564" s="3">
        <v>563</v>
      </c>
      <c r="BU564" s="3" t="s">
        <v>5751</v>
      </c>
      <c r="CI564" s="3">
        <v>563</v>
      </c>
      <c r="DC564" s="3" t="s">
        <v>5752</v>
      </c>
    </row>
    <row r="565" spans="53:107" ht="16.5" hidden="1" customHeight="1">
      <c r="BA565" s="3">
        <v>564</v>
      </c>
      <c r="BU565" s="3" t="s">
        <v>5753</v>
      </c>
      <c r="CI565" s="3">
        <v>564</v>
      </c>
      <c r="DC565" s="3" t="s">
        <v>5754</v>
      </c>
    </row>
    <row r="566" spans="53:107" ht="16.5" hidden="1" customHeight="1">
      <c r="BA566" s="3">
        <v>565</v>
      </c>
      <c r="BU566" s="3" t="s">
        <v>5755</v>
      </c>
      <c r="CI566" s="3">
        <v>565</v>
      </c>
      <c r="DC566" s="3" t="s">
        <v>5756</v>
      </c>
    </row>
    <row r="567" spans="53:107" ht="16.5" hidden="1" customHeight="1">
      <c r="BA567" s="3">
        <v>566</v>
      </c>
      <c r="BU567" s="3" t="s">
        <v>5757</v>
      </c>
      <c r="CI567" s="3">
        <v>566</v>
      </c>
      <c r="DC567" s="3" t="s">
        <v>5758</v>
      </c>
    </row>
    <row r="568" spans="53:107" ht="16.5" hidden="1" customHeight="1">
      <c r="BA568" s="3">
        <v>567</v>
      </c>
      <c r="BU568" s="3" t="s">
        <v>5759</v>
      </c>
      <c r="CI568" s="3">
        <v>567</v>
      </c>
      <c r="DC568" s="3" t="s">
        <v>5760</v>
      </c>
    </row>
    <row r="569" spans="53:107" ht="16.5" hidden="1" customHeight="1">
      <c r="BA569" s="3">
        <v>568</v>
      </c>
      <c r="BU569" s="3" t="s">
        <v>5761</v>
      </c>
      <c r="CI569" s="3">
        <v>568</v>
      </c>
      <c r="DC569" s="3" t="s">
        <v>5762</v>
      </c>
    </row>
    <row r="570" spans="53:107" ht="16.5" hidden="1" customHeight="1">
      <c r="BA570" s="3">
        <v>569</v>
      </c>
      <c r="BU570" s="3" t="s">
        <v>5763</v>
      </c>
      <c r="CI570" s="3">
        <v>569</v>
      </c>
      <c r="DC570" s="3" t="s">
        <v>5764</v>
      </c>
    </row>
    <row r="571" spans="53:107" ht="16.5" hidden="1" customHeight="1">
      <c r="BA571" s="3">
        <v>570</v>
      </c>
      <c r="BU571" s="3" t="s">
        <v>5765</v>
      </c>
      <c r="CI571" s="3">
        <v>570</v>
      </c>
      <c r="DC571" s="3" t="s">
        <v>5766</v>
      </c>
    </row>
    <row r="572" spans="53:107" ht="16.5" hidden="1" customHeight="1">
      <c r="BA572" s="3">
        <v>571</v>
      </c>
      <c r="BU572" s="3">
        <v>20999</v>
      </c>
      <c r="CI572" s="3">
        <v>571</v>
      </c>
      <c r="DC572" s="3" t="s">
        <v>200</v>
      </c>
    </row>
    <row r="573" spans="53:107" ht="16.5" hidden="1" customHeight="1">
      <c r="BA573" s="3">
        <v>572</v>
      </c>
      <c r="CI573" s="3">
        <v>572</v>
      </c>
    </row>
    <row r="574" spans="53:107" ht="16.5" hidden="1" customHeight="1">
      <c r="BA574" s="3">
        <v>573</v>
      </c>
      <c r="CI574" s="3">
        <v>573</v>
      </c>
    </row>
    <row r="575" spans="53:107" ht="16.5" hidden="1" customHeight="1">
      <c r="BA575" s="3">
        <v>574</v>
      </c>
      <c r="CI575" s="3">
        <v>574</v>
      </c>
    </row>
    <row r="576" spans="53:107" ht="16.5" hidden="1" customHeight="1">
      <c r="BA576" s="3">
        <v>575</v>
      </c>
      <c r="CI576" s="3">
        <v>575</v>
      </c>
    </row>
    <row r="577" spans="53:87" ht="16.5" hidden="1" customHeight="1">
      <c r="BA577" s="3">
        <v>576</v>
      </c>
      <c r="CI577" s="3">
        <v>576</v>
      </c>
    </row>
    <row r="578" spans="53:87" ht="16.5" hidden="1" customHeight="1">
      <c r="BA578" s="3">
        <v>577</v>
      </c>
      <c r="CI578" s="3">
        <v>577</v>
      </c>
    </row>
    <row r="579" spans="53:87" ht="16.5" hidden="1" customHeight="1">
      <c r="BA579" s="3">
        <v>578</v>
      </c>
      <c r="CI579" s="3">
        <v>578</v>
      </c>
    </row>
    <row r="580" spans="53:87" ht="16.5" hidden="1" customHeight="1">
      <c r="BA580" s="3">
        <v>579</v>
      </c>
      <c r="CI580" s="3">
        <v>579</v>
      </c>
    </row>
    <row r="581" spans="53:87" ht="16.5" hidden="1" customHeight="1">
      <c r="BA581" s="3">
        <v>580</v>
      </c>
      <c r="CI581" s="3">
        <v>580</v>
      </c>
    </row>
    <row r="582" spans="53:87" ht="16.5" hidden="1" customHeight="1">
      <c r="BA582" s="3">
        <v>581</v>
      </c>
      <c r="CI582" s="3">
        <v>581</v>
      </c>
    </row>
  </sheetData>
  <sheetProtection algorithmName="SHA-512" hashValue="X/8DR7ev7LGlk6dBZnnr3mi+obQUEVqP47i48HyW35HIReqlUY7LD5Dc3EG09pSidEflWfvL9qdat4+WHxHZOA==" saltValue="qrPUo6jEeugeoUCC0De+hA==" spinCount="100000" sheet="1" objects="1" scenarios="1"/>
  <mergeCells count="72">
    <mergeCell ref="G127:AC127"/>
    <mergeCell ref="I128:AC128"/>
    <mergeCell ref="G129:Q129"/>
    <mergeCell ref="U129:AC129"/>
    <mergeCell ref="D115:AC115"/>
    <mergeCell ref="H117:AC117"/>
    <mergeCell ref="H119:AC119"/>
    <mergeCell ref="C123:AC123"/>
    <mergeCell ref="G125:AC125"/>
    <mergeCell ref="K126:AC126"/>
    <mergeCell ref="D111:AC111"/>
    <mergeCell ref="C99:AC99"/>
    <mergeCell ref="F101:J101"/>
    <mergeCell ref="K101:Z101"/>
    <mergeCell ref="F102:J102"/>
    <mergeCell ref="K102:Z102"/>
    <mergeCell ref="F103:J103"/>
    <mergeCell ref="K103:Z103"/>
    <mergeCell ref="F104:J104"/>
    <mergeCell ref="K104:Z104"/>
    <mergeCell ref="F105:J105"/>
    <mergeCell ref="K105:Z105"/>
    <mergeCell ref="C107:AC107"/>
    <mergeCell ref="C97:AC97"/>
    <mergeCell ref="D73:AC73"/>
    <mergeCell ref="C75:AC75"/>
    <mergeCell ref="C77:AC77"/>
    <mergeCell ref="C79:AC79"/>
    <mergeCell ref="D81:AC81"/>
    <mergeCell ref="C83:AC83"/>
    <mergeCell ref="C85:AC85"/>
    <mergeCell ref="C87:AC87"/>
    <mergeCell ref="C91:AC91"/>
    <mergeCell ref="C93:AC93"/>
    <mergeCell ref="C95:AC95"/>
    <mergeCell ref="D71:AC71"/>
    <mergeCell ref="C49:AC49"/>
    <mergeCell ref="C51:AC51"/>
    <mergeCell ref="C53:AC53"/>
    <mergeCell ref="C55:AC55"/>
    <mergeCell ref="C57:AC57"/>
    <mergeCell ref="C59:AC59"/>
    <mergeCell ref="D61:AC61"/>
    <mergeCell ref="C63:AC63"/>
    <mergeCell ref="D65:AC65"/>
    <mergeCell ref="D67:AC67"/>
    <mergeCell ref="D69:AC69"/>
    <mergeCell ref="C47:AC47"/>
    <mergeCell ref="D25:AC25"/>
    <mergeCell ref="C27:AC27"/>
    <mergeCell ref="C29:AC29"/>
    <mergeCell ref="C31:AC31"/>
    <mergeCell ref="C33:AC33"/>
    <mergeCell ref="C35:AC35"/>
    <mergeCell ref="C37:AC37"/>
    <mergeCell ref="D39:AC39"/>
    <mergeCell ref="C41:AC41"/>
    <mergeCell ref="C43:AC43"/>
    <mergeCell ref="C45:AC45"/>
    <mergeCell ref="C23:AC23"/>
    <mergeCell ref="B1:AD1"/>
    <mergeCell ref="B3:AD3"/>
    <mergeCell ref="B5:AD5"/>
    <mergeCell ref="B7:AD7"/>
    <mergeCell ref="AA9:AD9"/>
    <mergeCell ref="B10:L10"/>
    <mergeCell ref="N10:O10"/>
    <mergeCell ref="C13:K13"/>
    <mergeCell ref="O13:AC13"/>
    <mergeCell ref="C16:AC16"/>
    <mergeCell ref="C19:AC19"/>
    <mergeCell ref="C21:AC21"/>
  </mergeCells>
  <dataValidations count="1">
    <dataValidation type="list" allowBlank="1" showInputMessage="1" showErrorMessage="1" sqref="B10:L10">
      <formula1>$AG$3:$AG$35</formula1>
    </dataValidation>
  </dataValidations>
  <hyperlinks>
    <hyperlink ref="AA9:AD9" location="Índice!B11" display="Índice"/>
  </hyperlinks>
  <pageMargins left="0.70866141732283472" right="0.70866141732283472" top="0.74803149606299213" bottom="0.74803149606299213" header="0.31496062992125984" footer="0.31496062992125984"/>
  <pageSetup scale="75" orientation="portrait" r:id="rId1"/>
  <headerFooter>
    <oddHeader>&amp;C Módulo 1 Sección X
Presentación</oddHeader>
    <oddFooter>&amp;LCenso Nacional de Gobiernos Estatales 2023&amp;R&amp;P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showGridLines="0" tabSelected="1" view="pageBreakPreview" zoomScale="140" zoomScaleNormal="100" zoomScaleSheetLayoutView="140" workbookViewId="0"/>
  </sheetViews>
  <sheetFormatPr baseColWidth="10" defaultColWidth="0" defaultRowHeight="17.25" customHeight="1" zeroHeight="1"/>
  <cols>
    <col min="1" max="1" width="5.7109375" style="17" customWidth="1"/>
    <col min="2" max="30" width="3.7109375" style="17" customWidth="1"/>
    <col min="31" max="31" width="5.7109375" style="17" customWidth="1"/>
    <col min="32" max="32" width="3.7109375" style="94" hidden="1" customWidth="1"/>
    <col min="33" max="16384" width="3.7109375" style="17" hidden="1"/>
  </cols>
  <sheetData>
    <row r="1" spans="2:30" ht="173.25" customHeight="1">
      <c r="B1" s="137" t="s">
        <v>0</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row>
    <row r="2" spans="2:30" ht="1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2:30" ht="45" customHeight="1">
      <c r="B3" s="139" t="s">
        <v>1</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row>
    <row r="4" spans="2:30" ht="1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2:30" ht="45" customHeight="1">
      <c r="B5" s="139" t="s">
        <v>327</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row>
    <row r="6" spans="2:30" ht="1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2:30" ht="60" customHeight="1">
      <c r="B7" s="139" t="s">
        <v>54</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row>
    <row r="8" spans="2:30" ht="15" customHeight="1">
      <c r="B8" s="2"/>
      <c r="C8" s="1"/>
      <c r="D8" s="1"/>
      <c r="E8" s="1"/>
      <c r="F8" s="1"/>
      <c r="G8" s="1"/>
      <c r="H8" s="1"/>
      <c r="I8" s="1"/>
      <c r="J8" s="1"/>
      <c r="K8" s="1"/>
      <c r="L8" s="1"/>
      <c r="M8" s="1"/>
      <c r="N8" s="2"/>
      <c r="O8" s="1"/>
      <c r="P8" s="1"/>
      <c r="Q8" s="1"/>
      <c r="R8" s="1"/>
      <c r="S8" s="1"/>
      <c r="T8" s="1"/>
      <c r="U8" s="1"/>
      <c r="V8" s="1"/>
      <c r="W8" s="1"/>
      <c r="X8" s="1"/>
      <c r="Y8" s="1"/>
      <c r="Z8" s="1"/>
      <c r="AA8" s="1"/>
      <c r="AB8" s="1"/>
      <c r="AC8" s="1"/>
      <c r="AD8" s="1"/>
    </row>
    <row r="9" spans="2:30" ht="15" customHeight="1" thickBot="1">
      <c r="B9" s="2" t="s">
        <v>3</v>
      </c>
      <c r="C9" s="63"/>
      <c r="D9" s="63"/>
      <c r="E9" s="63"/>
      <c r="F9" s="63"/>
      <c r="G9" s="63"/>
      <c r="H9" s="63"/>
      <c r="I9" s="63"/>
      <c r="J9" s="63"/>
      <c r="K9" s="63"/>
      <c r="L9" s="63"/>
      <c r="M9" s="63"/>
      <c r="N9" s="2" t="s">
        <v>4</v>
      </c>
      <c r="O9" s="63"/>
      <c r="P9" s="1"/>
      <c r="Q9" s="1"/>
      <c r="R9" s="1"/>
      <c r="S9" s="1"/>
      <c r="T9" s="1"/>
      <c r="U9" s="1"/>
      <c r="V9" s="1"/>
      <c r="W9" s="1"/>
      <c r="X9" s="1"/>
      <c r="Y9" s="1"/>
      <c r="Z9" s="1"/>
      <c r="AA9" s="146" t="s">
        <v>2</v>
      </c>
      <c r="AB9" s="146"/>
      <c r="AC9" s="146"/>
      <c r="AD9" s="146"/>
    </row>
    <row r="10" spans="2:30" ht="15" customHeight="1" thickBot="1">
      <c r="B10" s="141" t="str">
        <f>IF(Presentación!B10="","",Presentación!B10)</f>
        <v>Veracruz de Ignacio de la Llave</v>
      </c>
      <c r="C10" s="142"/>
      <c r="D10" s="142"/>
      <c r="E10" s="142"/>
      <c r="F10" s="142"/>
      <c r="G10" s="142"/>
      <c r="H10" s="142"/>
      <c r="I10" s="142"/>
      <c r="J10" s="142"/>
      <c r="K10" s="142"/>
      <c r="L10" s="143"/>
      <c r="M10" s="1"/>
      <c r="N10" s="141" t="str">
        <f>IF(Presentación!N10="","",Presentación!N10)</f>
        <v>230</v>
      </c>
      <c r="O10" s="143"/>
      <c r="P10" s="3"/>
      <c r="Q10" s="3"/>
      <c r="R10" s="3"/>
      <c r="S10" s="3"/>
      <c r="T10" s="3"/>
      <c r="U10" s="3"/>
      <c r="V10" s="3"/>
      <c r="W10" s="3"/>
      <c r="X10" s="3"/>
      <c r="Y10" s="3"/>
      <c r="Z10" s="3"/>
      <c r="AA10" s="3"/>
      <c r="AB10" s="3"/>
      <c r="AC10" s="3"/>
      <c r="AD10" s="3"/>
    </row>
    <row r="11" spans="2:30" ht="15" customHeight="1" thickBot="1"/>
    <row r="12" spans="2:30" ht="15" customHeight="1" thickBot="1">
      <c r="B12" s="164" t="s">
        <v>40</v>
      </c>
      <c r="C12" s="165"/>
      <c r="D12" s="165"/>
      <c r="E12" s="165"/>
      <c r="F12" s="165"/>
      <c r="G12" s="165"/>
      <c r="H12" s="165"/>
      <c r="I12" s="165"/>
      <c r="J12" s="165"/>
      <c r="K12" s="165"/>
      <c r="L12" s="165"/>
      <c r="M12" s="165"/>
      <c r="N12" s="165"/>
      <c r="O12" s="165"/>
      <c r="P12" s="165"/>
      <c r="Q12" s="165"/>
      <c r="R12" s="166"/>
      <c r="S12" s="18"/>
      <c r="T12" s="164" t="s">
        <v>41</v>
      </c>
      <c r="U12" s="165"/>
      <c r="V12" s="165"/>
      <c r="W12" s="165"/>
      <c r="X12" s="165"/>
      <c r="Y12" s="165"/>
      <c r="Z12" s="165"/>
      <c r="AA12" s="165"/>
      <c r="AB12" s="165"/>
      <c r="AC12" s="165"/>
      <c r="AD12" s="166"/>
    </row>
    <row r="13" spans="2:30" ht="48" customHeight="1" thickBot="1">
      <c r="B13" s="19"/>
      <c r="C13" s="167" t="s">
        <v>42</v>
      </c>
      <c r="D13" s="167"/>
      <c r="E13" s="167"/>
      <c r="F13" s="167"/>
      <c r="G13" s="167"/>
      <c r="H13" s="167"/>
      <c r="I13" s="167"/>
      <c r="J13" s="167"/>
      <c r="K13" s="167"/>
      <c r="L13" s="167"/>
      <c r="M13" s="167"/>
      <c r="N13" s="167"/>
      <c r="O13" s="167"/>
      <c r="P13" s="167"/>
      <c r="Q13" s="167"/>
      <c r="R13" s="20"/>
      <c r="S13" s="18"/>
      <c r="T13" s="168" t="s">
        <v>43</v>
      </c>
      <c r="U13" s="169"/>
      <c r="V13" s="169"/>
      <c r="W13" s="169"/>
      <c r="X13" s="169"/>
      <c r="Y13" s="169"/>
      <c r="Z13" s="169"/>
      <c r="AA13" s="169"/>
      <c r="AB13" s="169"/>
      <c r="AC13" s="169"/>
      <c r="AD13" s="170"/>
    </row>
    <row r="14" spans="2:30" ht="15" customHeight="1">
      <c r="B14" s="21"/>
      <c r="C14" s="22"/>
      <c r="D14" s="22"/>
      <c r="E14" s="22"/>
      <c r="F14" s="22"/>
      <c r="G14" s="22"/>
      <c r="H14" s="22"/>
      <c r="I14" s="22"/>
      <c r="J14" s="22"/>
      <c r="K14" s="22"/>
      <c r="L14" s="22"/>
      <c r="M14" s="22"/>
      <c r="N14" s="22"/>
      <c r="O14" s="22"/>
      <c r="P14" s="22"/>
      <c r="Q14" s="22"/>
      <c r="R14" s="23"/>
      <c r="S14" s="18"/>
      <c r="T14" s="24"/>
      <c r="U14" s="18"/>
      <c r="V14" s="18"/>
      <c r="W14"/>
      <c r="X14"/>
      <c r="Y14"/>
      <c r="Z14"/>
      <c r="AA14"/>
      <c r="AB14" s="18"/>
      <c r="AC14" s="18"/>
      <c r="AD14" s="25"/>
    </row>
    <row r="15" spans="2:30" ht="15" customHeight="1">
      <c r="B15" s="24"/>
      <c r="C15" s="26" t="s">
        <v>378</v>
      </c>
      <c r="D15" s="27"/>
      <c r="E15" s="27"/>
      <c r="F15" s="27"/>
      <c r="G15" s="27"/>
      <c r="H15" s="16"/>
      <c r="I15" s="16"/>
      <c r="J15" s="16"/>
      <c r="K15" s="16"/>
      <c r="L15" s="16"/>
      <c r="M15" s="171"/>
      <c r="N15" s="171"/>
      <c r="O15" s="171"/>
      <c r="P15" s="171"/>
      <c r="Q15" s="171"/>
      <c r="R15" s="25"/>
      <c r="S15" s="18"/>
      <c r="T15" s="24"/>
      <c r="U15" s="156" t="s">
        <v>44</v>
      </c>
      <c r="V15" s="157"/>
      <c r="W15" s="157"/>
      <c r="X15" s="157"/>
      <c r="Y15" s="157"/>
      <c r="Z15" s="157"/>
      <c r="AA15" s="157"/>
      <c r="AB15" s="157"/>
      <c r="AC15" s="158"/>
      <c r="AD15" s="25"/>
    </row>
    <row r="16" spans="2:30" ht="15" customHeight="1">
      <c r="B16" s="24"/>
      <c r="C16" s="26" t="s">
        <v>45</v>
      </c>
      <c r="D16" s="27"/>
      <c r="E16" s="27"/>
      <c r="F16" s="171"/>
      <c r="G16" s="171"/>
      <c r="H16" s="171"/>
      <c r="I16" s="171"/>
      <c r="J16" s="171"/>
      <c r="K16" s="171"/>
      <c r="L16" s="171"/>
      <c r="M16" s="171"/>
      <c r="N16" s="171"/>
      <c r="O16" s="171"/>
      <c r="P16" s="171"/>
      <c r="Q16" s="171"/>
      <c r="R16" s="25"/>
      <c r="S16" s="18"/>
      <c r="T16" s="24"/>
      <c r="U16" s="172"/>
      <c r="V16" s="172"/>
      <c r="W16" s="172"/>
      <c r="X16" s="172"/>
      <c r="Y16" s="172"/>
      <c r="Z16" s="172"/>
      <c r="AA16" s="172"/>
      <c r="AB16" s="172"/>
      <c r="AC16" s="172"/>
      <c r="AD16" s="25"/>
    </row>
    <row r="17" spans="2:30" ht="15" customHeight="1">
      <c r="B17" s="24"/>
      <c r="C17" s="26" t="s">
        <v>46</v>
      </c>
      <c r="D17" s="27"/>
      <c r="E17" s="27"/>
      <c r="F17" s="27"/>
      <c r="G17" s="173"/>
      <c r="H17" s="173"/>
      <c r="I17" s="173"/>
      <c r="J17" s="173"/>
      <c r="K17" s="173"/>
      <c r="L17" s="173"/>
      <c r="M17" s="173"/>
      <c r="N17" s="173"/>
      <c r="O17" s="173"/>
      <c r="P17" s="173"/>
      <c r="Q17" s="173"/>
      <c r="R17" s="25"/>
      <c r="S17" s="18"/>
      <c r="T17" s="24"/>
      <c r="U17" s="172"/>
      <c r="V17" s="172"/>
      <c r="W17" s="172"/>
      <c r="X17" s="172"/>
      <c r="Y17" s="172"/>
      <c r="Z17" s="172"/>
      <c r="AA17" s="172"/>
      <c r="AB17" s="172"/>
      <c r="AC17" s="172"/>
      <c r="AD17" s="25"/>
    </row>
    <row r="18" spans="2:30" ht="15" customHeight="1">
      <c r="B18" s="24"/>
      <c r="C18" s="26" t="s">
        <v>47</v>
      </c>
      <c r="D18" s="27"/>
      <c r="E18" s="27"/>
      <c r="F18" s="27"/>
      <c r="G18" s="27"/>
      <c r="H18" s="173"/>
      <c r="I18" s="173"/>
      <c r="J18" s="173"/>
      <c r="K18" s="173"/>
      <c r="L18" s="173"/>
      <c r="M18" s="173"/>
      <c r="N18" s="173"/>
      <c r="O18" s="173"/>
      <c r="P18" s="173"/>
      <c r="Q18" s="173"/>
      <c r="R18" s="25"/>
      <c r="S18" s="18"/>
      <c r="T18" s="24"/>
      <c r="U18" s="172"/>
      <c r="V18" s="172"/>
      <c r="W18" s="172"/>
      <c r="X18" s="172"/>
      <c r="Y18" s="172"/>
      <c r="Z18" s="172"/>
      <c r="AA18" s="172"/>
      <c r="AB18" s="172"/>
      <c r="AC18" s="172"/>
      <c r="AD18" s="25"/>
    </row>
    <row r="19" spans="2:30" ht="15" customHeight="1">
      <c r="B19" s="24"/>
      <c r="C19" s="26" t="s">
        <v>48</v>
      </c>
      <c r="D19" s="27"/>
      <c r="E19" s="27"/>
      <c r="F19" s="27"/>
      <c r="G19" s="27"/>
      <c r="H19" s="173"/>
      <c r="I19" s="173"/>
      <c r="J19" s="173"/>
      <c r="K19" s="173"/>
      <c r="L19" s="173"/>
      <c r="M19" s="173"/>
      <c r="N19" s="173"/>
      <c r="O19" s="173"/>
      <c r="P19" s="173"/>
      <c r="Q19" s="173"/>
      <c r="R19" s="25"/>
      <c r="S19" s="18"/>
      <c r="T19" s="24"/>
      <c r="U19" s="172"/>
      <c r="V19" s="172"/>
      <c r="W19" s="172"/>
      <c r="X19" s="172"/>
      <c r="Y19" s="172"/>
      <c r="Z19" s="172"/>
      <c r="AA19" s="172"/>
      <c r="AB19" s="172"/>
      <c r="AC19" s="172"/>
      <c r="AD19" s="25"/>
    </row>
    <row r="20" spans="2:30" ht="15" customHeight="1">
      <c r="B20" s="24"/>
      <c r="C20" s="26" t="s">
        <v>36</v>
      </c>
      <c r="D20" s="27"/>
      <c r="E20" s="171"/>
      <c r="F20" s="171"/>
      <c r="G20" s="171"/>
      <c r="H20" s="171"/>
      <c r="I20" s="171"/>
      <c r="J20" s="171"/>
      <c r="K20" s="171"/>
      <c r="L20" s="171"/>
      <c r="M20" s="171"/>
      <c r="N20" s="171"/>
      <c r="O20" s="171"/>
      <c r="P20" s="171"/>
      <c r="Q20" s="171"/>
      <c r="R20" s="25"/>
      <c r="S20" s="18"/>
      <c r="T20" s="24"/>
      <c r="U20" s="172"/>
      <c r="V20" s="172"/>
      <c r="W20" s="172"/>
      <c r="X20" s="172"/>
      <c r="Y20" s="172"/>
      <c r="Z20" s="172"/>
      <c r="AA20" s="172"/>
      <c r="AB20" s="172"/>
      <c r="AC20" s="172"/>
      <c r="AD20" s="25"/>
    </row>
    <row r="21" spans="2:30" ht="15" customHeight="1">
      <c r="B21" s="24"/>
      <c r="C21" s="26" t="s">
        <v>38</v>
      </c>
      <c r="D21" s="27"/>
      <c r="E21" s="27"/>
      <c r="F21" s="173"/>
      <c r="G21" s="173"/>
      <c r="H21" s="173"/>
      <c r="I21" s="173"/>
      <c r="J21" s="173"/>
      <c r="K21" s="173"/>
      <c r="L21" s="173"/>
      <c r="M21" s="173"/>
      <c r="N21" s="173"/>
      <c r="O21" s="173"/>
      <c r="P21" s="173"/>
      <c r="Q21" s="173"/>
      <c r="R21" s="25"/>
      <c r="S21" s="18"/>
      <c r="T21" s="24"/>
      <c r="U21" s="172"/>
      <c r="V21" s="172"/>
      <c r="W21" s="172"/>
      <c r="X21" s="172"/>
      <c r="Y21" s="172"/>
      <c r="Z21" s="172"/>
      <c r="AA21" s="172"/>
      <c r="AB21" s="172"/>
      <c r="AC21" s="172"/>
      <c r="AD21" s="25"/>
    </row>
    <row r="22" spans="2:30" ht="15" customHeight="1">
      <c r="B22" s="24"/>
      <c r="C22" s="26" t="s">
        <v>37</v>
      </c>
      <c r="D22" s="27"/>
      <c r="E22" s="27"/>
      <c r="F22" s="28"/>
      <c r="G22" s="28"/>
      <c r="H22" s="173"/>
      <c r="I22" s="173"/>
      <c r="J22" s="173"/>
      <c r="K22" s="173"/>
      <c r="L22" s="173"/>
      <c r="M22" s="173"/>
      <c r="N22" s="173"/>
      <c r="O22" s="173"/>
      <c r="P22" s="173"/>
      <c r="Q22" s="173"/>
      <c r="R22" s="25"/>
      <c r="S22" s="18"/>
      <c r="T22" s="24"/>
      <c r="U22" s="172"/>
      <c r="V22" s="172"/>
      <c r="W22" s="172"/>
      <c r="X22" s="172"/>
      <c r="Y22" s="172"/>
      <c r="Z22" s="172"/>
      <c r="AA22" s="172"/>
      <c r="AB22" s="172"/>
      <c r="AC22" s="172"/>
      <c r="AD22" s="25"/>
    </row>
    <row r="23" spans="2:30" ht="15" customHeight="1" thickBot="1">
      <c r="B23" s="29"/>
      <c r="C23" s="30"/>
      <c r="D23" s="30"/>
      <c r="E23" s="30"/>
      <c r="F23" s="30"/>
      <c r="G23" s="30"/>
      <c r="H23" s="30"/>
      <c r="I23" s="30"/>
      <c r="J23" s="30"/>
      <c r="K23" s="30"/>
      <c r="L23" s="30"/>
      <c r="M23" s="30"/>
      <c r="N23" s="30"/>
      <c r="O23" s="30"/>
      <c r="P23" s="30"/>
      <c r="Q23" s="30"/>
      <c r="R23" s="31"/>
      <c r="S23" s="18"/>
      <c r="T23" s="29"/>
      <c r="U23" s="30"/>
      <c r="V23" s="30"/>
      <c r="W23" s="30"/>
      <c r="X23" s="30"/>
      <c r="Y23" s="30"/>
      <c r="Z23" s="30"/>
      <c r="AA23" s="30"/>
      <c r="AB23" s="30"/>
      <c r="AC23" s="30"/>
      <c r="AD23" s="31"/>
    </row>
    <row r="24" spans="2:30" ht="15" customHeight="1" thickBot="1">
      <c r="B24"/>
      <c r="C24"/>
      <c r="D24"/>
      <c r="E24"/>
      <c r="F24"/>
      <c r="G24"/>
      <c r="H24"/>
      <c r="I24"/>
      <c r="J24"/>
      <c r="K24"/>
      <c r="L24"/>
      <c r="M24"/>
      <c r="N24"/>
      <c r="O24"/>
      <c r="P24"/>
      <c r="Q24"/>
      <c r="R24"/>
      <c r="S24"/>
      <c r="T24"/>
      <c r="U24"/>
      <c r="V24"/>
      <c r="W24"/>
      <c r="X24"/>
      <c r="Y24"/>
      <c r="Z24"/>
      <c r="AA24"/>
      <c r="AB24"/>
      <c r="AC24"/>
      <c r="AD24"/>
    </row>
    <row r="25" spans="2:30" ht="15" customHeight="1" thickBot="1">
      <c r="B25" s="164" t="s">
        <v>49</v>
      </c>
      <c r="C25" s="165"/>
      <c r="D25" s="165"/>
      <c r="E25" s="165"/>
      <c r="F25" s="165"/>
      <c r="G25" s="165"/>
      <c r="H25" s="165"/>
      <c r="I25" s="165"/>
      <c r="J25" s="165"/>
      <c r="K25" s="165"/>
      <c r="L25" s="165"/>
      <c r="M25" s="165"/>
      <c r="N25" s="165"/>
      <c r="O25" s="165"/>
      <c r="P25" s="165"/>
      <c r="Q25" s="165"/>
      <c r="R25" s="166"/>
      <c r="S25" s="18"/>
      <c r="T25" s="164" t="s">
        <v>41</v>
      </c>
      <c r="U25" s="165"/>
      <c r="V25" s="165"/>
      <c r="W25" s="165"/>
      <c r="X25" s="165"/>
      <c r="Y25" s="165"/>
      <c r="Z25" s="165"/>
      <c r="AA25" s="165"/>
      <c r="AB25" s="165"/>
      <c r="AC25" s="165"/>
      <c r="AD25" s="166"/>
    </row>
    <row r="26" spans="2:30" ht="60" customHeight="1" thickBot="1">
      <c r="B26" s="19"/>
      <c r="C26" s="167" t="s">
        <v>50</v>
      </c>
      <c r="D26" s="167"/>
      <c r="E26" s="167"/>
      <c r="F26" s="167"/>
      <c r="G26" s="167"/>
      <c r="H26" s="167"/>
      <c r="I26" s="167"/>
      <c r="J26" s="167"/>
      <c r="K26" s="167"/>
      <c r="L26" s="167"/>
      <c r="M26" s="167"/>
      <c r="N26" s="167"/>
      <c r="O26" s="167"/>
      <c r="P26" s="167"/>
      <c r="Q26" s="167"/>
      <c r="R26" s="20"/>
      <c r="S26" s="18"/>
      <c r="T26" s="168" t="s">
        <v>43</v>
      </c>
      <c r="U26" s="169"/>
      <c r="V26" s="169"/>
      <c r="W26" s="169"/>
      <c r="X26" s="169"/>
      <c r="Y26" s="169"/>
      <c r="Z26" s="169"/>
      <c r="AA26" s="169"/>
      <c r="AB26" s="169"/>
      <c r="AC26" s="169"/>
      <c r="AD26" s="170"/>
    </row>
    <row r="27" spans="2:30" ht="15" customHeight="1">
      <c r="B27" s="21"/>
      <c r="C27" s="22"/>
      <c r="D27" s="22"/>
      <c r="E27" s="22"/>
      <c r="F27" s="22"/>
      <c r="G27" s="22"/>
      <c r="H27" s="22"/>
      <c r="I27" s="22"/>
      <c r="J27" s="22"/>
      <c r="K27" s="22"/>
      <c r="L27" s="22"/>
      <c r="M27" s="22"/>
      <c r="N27" s="22"/>
      <c r="O27" s="22"/>
      <c r="P27" s="22"/>
      <c r="Q27" s="22"/>
      <c r="R27" s="23"/>
      <c r="S27" s="18"/>
      <c r="T27" s="24"/>
      <c r="U27" s="18"/>
      <c r="V27" s="18"/>
      <c r="W27"/>
      <c r="X27"/>
      <c r="Y27"/>
      <c r="Z27"/>
      <c r="AA27"/>
      <c r="AB27" s="18"/>
      <c r="AC27" s="18"/>
      <c r="AD27" s="25"/>
    </row>
    <row r="28" spans="2:30" ht="15" customHeight="1">
      <c r="B28" s="24"/>
      <c r="C28" s="26" t="s">
        <v>378</v>
      </c>
      <c r="D28" s="27"/>
      <c r="E28" s="27"/>
      <c r="F28" s="27"/>
      <c r="G28" s="27"/>
      <c r="H28" s="16"/>
      <c r="I28" s="16"/>
      <c r="J28" s="16"/>
      <c r="K28" s="16"/>
      <c r="L28" s="16"/>
      <c r="M28" s="171"/>
      <c r="N28" s="171"/>
      <c r="O28" s="171"/>
      <c r="P28" s="171"/>
      <c r="Q28" s="171"/>
      <c r="R28" s="25"/>
      <c r="S28" s="18"/>
      <c r="T28" s="24"/>
      <c r="U28" s="156" t="s">
        <v>44</v>
      </c>
      <c r="V28" s="157"/>
      <c r="W28" s="157"/>
      <c r="X28" s="157"/>
      <c r="Y28" s="157"/>
      <c r="Z28" s="157"/>
      <c r="AA28" s="157"/>
      <c r="AB28" s="157"/>
      <c r="AC28" s="158"/>
      <c r="AD28" s="25"/>
    </row>
    <row r="29" spans="2:30" ht="15" customHeight="1">
      <c r="B29" s="24"/>
      <c r="C29" s="26" t="s">
        <v>45</v>
      </c>
      <c r="D29" s="27"/>
      <c r="E29" s="27"/>
      <c r="F29" s="171"/>
      <c r="G29" s="171"/>
      <c r="H29" s="171"/>
      <c r="I29" s="171"/>
      <c r="J29" s="171"/>
      <c r="K29" s="171"/>
      <c r="L29" s="171"/>
      <c r="M29" s="171"/>
      <c r="N29" s="171"/>
      <c r="O29" s="171"/>
      <c r="P29" s="171"/>
      <c r="Q29" s="171"/>
      <c r="R29" s="25"/>
      <c r="S29" s="18"/>
      <c r="T29" s="24"/>
      <c r="U29" s="172"/>
      <c r="V29" s="172"/>
      <c r="W29" s="172"/>
      <c r="X29" s="172"/>
      <c r="Y29" s="172"/>
      <c r="Z29" s="172"/>
      <c r="AA29" s="172"/>
      <c r="AB29" s="172"/>
      <c r="AC29" s="172"/>
      <c r="AD29" s="25"/>
    </row>
    <row r="30" spans="2:30" ht="15" customHeight="1">
      <c r="B30" s="24"/>
      <c r="C30" s="26" t="s">
        <v>46</v>
      </c>
      <c r="D30" s="27"/>
      <c r="E30" s="27"/>
      <c r="F30" s="27"/>
      <c r="G30" s="173"/>
      <c r="H30" s="173"/>
      <c r="I30" s="173"/>
      <c r="J30" s="173"/>
      <c r="K30" s="173"/>
      <c r="L30" s="173"/>
      <c r="M30" s="173"/>
      <c r="N30" s="173"/>
      <c r="O30" s="173"/>
      <c r="P30" s="173"/>
      <c r="Q30" s="173"/>
      <c r="R30" s="25"/>
      <c r="S30" s="18"/>
      <c r="T30" s="24"/>
      <c r="U30" s="172"/>
      <c r="V30" s="172"/>
      <c r="W30" s="172"/>
      <c r="X30" s="172"/>
      <c r="Y30" s="172"/>
      <c r="Z30" s="172"/>
      <c r="AA30" s="172"/>
      <c r="AB30" s="172"/>
      <c r="AC30" s="172"/>
      <c r="AD30" s="25"/>
    </row>
    <row r="31" spans="2:30" ht="15" customHeight="1">
      <c r="B31" s="24"/>
      <c r="C31" s="26" t="s">
        <v>47</v>
      </c>
      <c r="D31" s="27"/>
      <c r="E31" s="27"/>
      <c r="F31" s="27"/>
      <c r="G31" s="27"/>
      <c r="H31" s="173"/>
      <c r="I31" s="173"/>
      <c r="J31" s="173"/>
      <c r="K31" s="173"/>
      <c r="L31" s="173"/>
      <c r="M31" s="173"/>
      <c r="N31" s="173"/>
      <c r="O31" s="173"/>
      <c r="P31" s="173"/>
      <c r="Q31" s="173"/>
      <c r="R31" s="25"/>
      <c r="S31" s="18"/>
      <c r="T31" s="24"/>
      <c r="U31" s="172"/>
      <c r="V31" s="172"/>
      <c r="W31" s="172"/>
      <c r="X31" s="172"/>
      <c r="Y31" s="172"/>
      <c r="Z31" s="172"/>
      <c r="AA31" s="172"/>
      <c r="AB31" s="172"/>
      <c r="AC31" s="172"/>
      <c r="AD31" s="25"/>
    </row>
    <row r="32" spans="2:30" ht="15" customHeight="1">
      <c r="B32" s="24"/>
      <c r="C32" s="26" t="s">
        <v>48</v>
      </c>
      <c r="D32" s="27"/>
      <c r="E32" s="27"/>
      <c r="F32" s="27"/>
      <c r="G32" s="27"/>
      <c r="H32" s="173"/>
      <c r="I32" s="173"/>
      <c r="J32" s="173"/>
      <c r="K32" s="173"/>
      <c r="L32" s="173"/>
      <c r="M32" s="173"/>
      <c r="N32" s="173"/>
      <c r="O32" s="173"/>
      <c r="P32" s="173"/>
      <c r="Q32" s="173"/>
      <c r="R32" s="25"/>
      <c r="S32" s="18"/>
      <c r="T32" s="24"/>
      <c r="U32" s="172"/>
      <c r="V32" s="172"/>
      <c r="W32" s="172"/>
      <c r="X32" s="172"/>
      <c r="Y32" s="172"/>
      <c r="Z32" s="172"/>
      <c r="AA32" s="172"/>
      <c r="AB32" s="172"/>
      <c r="AC32" s="172"/>
      <c r="AD32" s="25"/>
    </row>
    <row r="33" spans="2:30" ht="15" customHeight="1">
      <c r="B33" s="24"/>
      <c r="C33" s="26" t="s">
        <v>36</v>
      </c>
      <c r="D33" s="27"/>
      <c r="E33" s="171"/>
      <c r="F33" s="171"/>
      <c r="G33" s="171"/>
      <c r="H33" s="171"/>
      <c r="I33" s="171"/>
      <c r="J33" s="171"/>
      <c r="K33" s="171"/>
      <c r="L33" s="171"/>
      <c r="M33" s="171"/>
      <c r="N33" s="171"/>
      <c r="O33" s="171"/>
      <c r="P33" s="171"/>
      <c r="Q33" s="171"/>
      <c r="R33" s="25"/>
      <c r="S33" s="18"/>
      <c r="T33" s="24"/>
      <c r="U33" s="172"/>
      <c r="V33" s="172"/>
      <c r="W33" s="172"/>
      <c r="X33" s="172"/>
      <c r="Y33" s="172"/>
      <c r="Z33" s="172"/>
      <c r="AA33" s="172"/>
      <c r="AB33" s="172"/>
      <c r="AC33" s="172"/>
      <c r="AD33" s="25"/>
    </row>
    <row r="34" spans="2:30" ht="15" customHeight="1">
      <c r="B34" s="24"/>
      <c r="C34" s="26" t="s">
        <v>38</v>
      </c>
      <c r="D34" s="27"/>
      <c r="E34" s="27"/>
      <c r="F34" s="173"/>
      <c r="G34" s="173"/>
      <c r="H34" s="173"/>
      <c r="I34" s="173"/>
      <c r="J34" s="173"/>
      <c r="K34" s="173"/>
      <c r="L34" s="173"/>
      <c r="M34" s="173"/>
      <c r="N34" s="173"/>
      <c r="O34" s="173"/>
      <c r="P34" s="173"/>
      <c r="Q34" s="173"/>
      <c r="R34" s="25"/>
      <c r="S34" s="18"/>
      <c r="T34" s="24"/>
      <c r="U34" s="172"/>
      <c r="V34" s="172"/>
      <c r="W34" s="172"/>
      <c r="X34" s="172"/>
      <c r="Y34" s="172"/>
      <c r="Z34" s="172"/>
      <c r="AA34" s="172"/>
      <c r="AB34" s="172"/>
      <c r="AC34" s="172"/>
      <c r="AD34" s="25"/>
    </row>
    <row r="35" spans="2:30" ht="15" customHeight="1">
      <c r="B35" s="24"/>
      <c r="C35" s="26" t="s">
        <v>37</v>
      </c>
      <c r="D35" s="27"/>
      <c r="E35" s="27"/>
      <c r="F35" s="28"/>
      <c r="G35" s="28"/>
      <c r="H35" s="173"/>
      <c r="I35" s="173"/>
      <c r="J35" s="173"/>
      <c r="K35" s="173"/>
      <c r="L35" s="173"/>
      <c r="M35" s="173"/>
      <c r="N35" s="173"/>
      <c r="O35" s="173"/>
      <c r="P35" s="173"/>
      <c r="Q35" s="173"/>
      <c r="R35" s="25"/>
      <c r="S35" s="18"/>
      <c r="T35" s="24"/>
      <c r="U35" s="172"/>
      <c r="V35" s="172"/>
      <c r="W35" s="172"/>
      <c r="X35" s="172"/>
      <c r="Y35" s="172"/>
      <c r="Z35" s="172"/>
      <c r="AA35" s="172"/>
      <c r="AB35" s="172"/>
      <c r="AC35" s="172"/>
      <c r="AD35" s="25"/>
    </row>
    <row r="36" spans="2:30" ht="15" customHeight="1" thickBot="1">
      <c r="B36" s="29"/>
      <c r="C36" s="30"/>
      <c r="D36" s="30"/>
      <c r="E36" s="30"/>
      <c r="F36" s="30"/>
      <c r="G36" s="30"/>
      <c r="H36" s="30"/>
      <c r="I36" s="30"/>
      <c r="J36" s="30"/>
      <c r="K36" s="30"/>
      <c r="L36" s="30"/>
      <c r="M36" s="30"/>
      <c r="N36" s="30"/>
      <c r="O36" s="30"/>
      <c r="P36" s="30"/>
      <c r="Q36" s="30"/>
      <c r="R36" s="31"/>
      <c r="S36" s="18"/>
      <c r="T36" s="29"/>
      <c r="U36" s="30"/>
      <c r="V36" s="30"/>
      <c r="W36" s="30"/>
      <c r="X36" s="30"/>
      <c r="Y36" s="30"/>
      <c r="Z36" s="30"/>
      <c r="AA36" s="30"/>
      <c r="AB36" s="30"/>
      <c r="AC36" s="30"/>
      <c r="AD36" s="31"/>
    </row>
    <row r="37" spans="2:30" ht="15" customHeight="1" thickBot="1">
      <c r="B37"/>
      <c r="C37"/>
      <c r="D37"/>
      <c r="E37"/>
      <c r="F37"/>
      <c r="G37"/>
      <c r="H37"/>
      <c r="I37"/>
      <c r="J37"/>
      <c r="K37"/>
      <c r="L37"/>
      <c r="M37"/>
      <c r="N37"/>
      <c r="O37"/>
      <c r="P37"/>
      <c r="Q37"/>
      <c r="R37"/>
      <c r="S37"/>
      <c r="T37"/>
      <c r="U37"/>
      <c r="V37"/>
      <c r="W37"/>
      <c r="X37"/>
      <c r="Y37"/>
      <c r="Z37"/>
      <c r="AA37"/>
      <c r="AB37"/>
      <c r="AC37"/>
      <c r="AD37"/>
    </row>
    <row r="38" spans="2:30" ht="15" customHeight="1" thickBot="1">
      <c r="B38" s="164" t="s">
        <v>51</v>
      </c>
      <c r="C38" s="165"/>
      <c r="D38" s="165"/>
      <c r="E38" s="165"/>
      <c r="F38" s="165"/>
      <c r="G38" s="165"/>
      <c r="H38" s="165"/>
      <c r="I38" s="165"/>
      <c r="J38" s="165"/>
      <c r="K38" s="165"/>
      <c r="L38" s="165"/>
      <c r="M38" s="165"/>
      <c r="N38" s="165"/>
      <c r="O38" s="165"/>
      <c r="P38" s="165"/>
      <c r="Q38" s="165"/>
      <c r="R38" s="166"/>
      <c r="S38" s="18"/>
      <c r="T38" s="164" t="s">
        <v>41</v>
      </c>
      <c r="U38" s="165"/>
      <c r="V38" s="165"/>
      <c r="W38" s="165"/>
      <c r="X38" s="165"/>
      <c r="Y38" s="165"/>
      <c r="Z38" s="165"/>
      <c r="AA38" s="165"/>
      <c r="AB38" s="165"/>
      <c r="AC38" s="165"/>
      <c r="AD38" s="166"/>
    </row>
    <row r="39" spans="2:30" ht="72" customHeight="1" thickBot="1">
      <c r="B39" s="19"/>
      <c r="C39" s="174" t="s">
        <v>52</v>
      </c>
      <c r="D39" s="174"/>
      <c r="E39" s="174"/>
      <c r="F39" s="174"/>
      <c r="G39" s="174"/>
      <c r="H39" s="174"/>
      <c r="I39" s="174"/>
      <c r="J39" s="174"/>
      <c r="K39" s="174"/>
      <c r="L39" s="174"/>
      <c r="M39" s="174"/>
      <c r="N39" s="174"/>
      <c r="O39" s="174"/>
      <c r="P39" s="174"/>
      <c r="Q39" s="174"/>
      <c r="R39" s="20"/>
      <c r="S39" s="18"/>
      <c r="T39" s="168" t="s">
        <v>43</v>
      </c>
      <c r="U39" s="169"/>
      <c r="V39" s="169"/>
      <c r="W39" s="169"/>
      <c r="X39" s="169"/>
      <c r="Y39" s="169"/>
      <c r="Z39" s="169"/>
      <c r="AA39" s="169"/>
      <c r="AB39" s="169"/>
      <c r="AC39" s="169"/>
      <c r="AD39" s="170"/>
    </row>
    <row r="40" spans="2:30" ht="15" customHeight="1">
      <c r="B40" s="21"/>
      <c r="C40" s="22"/>
      <c r="D40" s="22"/>
      <c r="E40" s="22"/>
      <c r="F40" s="22"/>
      <c r="G40" s="22"/>
      <c r="H40" s="22"/>
      <c r="I40" s="22"/>
      <c r="J40" s="22"/>
      <c r="K40" s="22"/>
      <c r="L40" s="22"/>
      <c r="M40" s="22"/>
      <c r="N40" s="22"/>
      <c r="O40" s="22"/>
      <c r="P40" s="22"/>
      <c r="Q40" s="22"/>
      <c r="R40" s="23"/>
      <c r="S40" s="18"/>
      <c r="T40" s="24"/>
      <c r="U40" s="18"/>
      <c r="V40" s="18"/>
      <c r="W40"/>
      <c r="X40"/>
      <c r="Y40"/>
      <c r="Z40"/>
      <c r="AA40"/>
      <c r="AB40" s="18"/>
      <c r="AC40" s="18"/>
      <c r="AD40" s="25"/>
    </row>
    <row r="41" spans="2:30" ht="15" customHeight="1">
      <c r="B41" s="24"/>
      <c r="C41" s="26" t="s">
        <v>378</v>
      </c>
      <c r="D41" s="27"/>
      <c r="E41" s="27"/>
      <c r="F41" s="27"/>
      <c r="G41" s="27"/>
      <c r="H41" s="16"/>
      <c r="I41" s="16"/>
      <c r="J41" s="16"/>
      <c r="K41" s="16"/>
      <c r="L41" s="16"/>
      <c r="M41" s="171"/>
      <c r="N41" s="171"/>
      <c r="O41" s="171"/>
      <c r="P41" s="171"/>
      <c r="Q41" s="171"/>
      <c r="R41" s="25"/>
      <c r="S41" s="18"/>
      <c r="T41" s="24"/>
      <c r="U41" s="156" t="s">
        <v>44</v>
      </c>
      <c r="V41" s="157"/>
      <c r="W41" s="157"/>
      <c r="X41" s="157"/>
      <c r="Y41" s="157"/>
      <c r="Z41" s="157"/>
      <c r="AA41" s="157"/>
      <c r="AB41" s="157"/>
      <c r="AC41" s="158"/>
      <c r="AD41" s="25"/>
    </row>
    <row r="42" spans="2:30" ht="15" customHeight="1">
      <c r="B42" s="24"/>
      <c r="C42" s="26" t="s">
        <v>45</v>
      </c>
      <c r="D42" s="27"/>
      <c r="E42" s="27"/>
      <c r="F42" s="171"/>
      <c r="G42" s="171"/>
      <c r="H42" s="171"/>
      <c r="I42" s="171"/>
      <c r="J42" s="171"/>
      <c r="K42" s="171"/>
      <c r="L42" s="171"/>
      <c r="M42" s="171"/>
      <c r="N42" s="171"/>
      <c r="O42" s="171"/>
      <c r="P42" s="171"/>
      <c r="Q42" s="171"/>
      <c r="R42" s="25"/>
      <c r="S42" s="18"/>
      <c r="T42" s="24"/>
      <c r="U42" s="172"/>
      <c r="V42" s="172"/>
      <c r="W42" s="172"/>
      <c r="X42" s="172"/>
      <c r="Y42" s="172"/>
      <c r="Z42" s="172"/>
      <c r="AA42" s="172"/>
      <c r="AB42" s="172"/>
      <c r="AC42" s="172"/>
      <c r="AD42" s="25"/>
    </row>
    <row r="43" spans="2:30" ht="15" customHeight="1">
      <c r="B43" s="24"/>
      <c r="C43" s="26" t="s">
        <v>46</v>
      </c>
      <c r="D43" s="27"/>
      <c r="E43" s="27"/>
      <c r="F43" s="27"/>
      <c r="G43" s="173"/>
      <c r="H43" s="173"/>
      <c r="I43" s="173"/>
      <c r="J43" s="173"/>
      <c r="K43" s="173"/>
      <c r="L43" s="173"/>
      <c r="M43" s="173"/>
      <c r="N43" s="173"/>
      <c r="O43" s="173"/>
      <c r="P43" s="173"/>
      <c r="Q43" s="173"/>
      <c r="R43" s="25"/>
      <c r="S43" s="18"/>
      <c r="T43" s="24"/>
      <c r="U43" s="172"/>
      <c r="V43" s="172"/>
      <c r="W43" s="172"/>
      <c r="X43" s="172"/>
      <c r="Y43" s="172"/>
      <c r="Z43" s="172"/>
      <c r="AA43" s="172"/>
      <c r="AB43" s="172"/>
      <c r="AC43" s="172"/>
      <c r="AD43" s="25"/>
    </row>
    <row r="44" spans="2:30" ht="15" customHeight="1">
      <c r="B44" s="24"/>
      <c r="C44" s="26" t="s">
        <v>47</v>
      </c>
      <c r="D44" s="27"/>
      <c r="E44" s="27"/>
      <c r="F44" s="27"/>
      <c r="G44" s="27"/>
      <c r="H44" s="173"/>
      <c r="I44" s="173"/>
      <c r="J44" s="173"/>
      <c r="K44" s="173"/>
      <c r="L44" s="173"/>
      <c r="M44" s="173"/>
      <c r="N44" s="173"/>
      <c r="O44" s="173"/>
      <c r="P44" s="173"/>
      <c r="Q44" s="173"/>
      <c r="R44" s="25"/>
      <c r="S44" s="18"/>
      <c r="T44" s="24"/>
      <c r="U44" s="172"/>
      <c r="V44" s="172"/>
      <c r="W44" s="172"/>
      <c r="X44" s="172"/>
      <c r="Y44" s="172"/>
      <c r="Z44" s="172"/>
      <c r="AA44" s="172"/>
      <c r="AB44" s="172"/>
      <c r="AC44" s="172"/>
      <c r="AD44" s="25"/>
    </row>
    <row r="45" spans="2:30" ht="15" customHeight="1">
      <c r="B45" s="24"/>
      <c r="C45" s="26" t="s">
        <v>48</v>
      </c>
      <c r="D45" s="27"/>
      <c r="E45" s="27"/>
      <c r="F45" s="27"/>
      <c r="G45" s="27"/>
      <c r="H45" s="173"/>
      <c r="I45" s="173"/>
      <c r="J45" s="173"/>
      <c r="K45" s="173"/>
      <c r="L45" s="173"/>
      <c r="M45" s="173"/>
      <c r="N45" s="173"/>
      <c r="O45" s="173"/>
      <c r="P45" s="173"/>
      <c r="Q45" s="173"/>
      <c r="R45" s="25"/>
      <c r="S45" s="18"/>
      <c r="T45" s="24"/>
      <c r="U45" s="172"/>
      <c r="V45" s="172"/>
      <c r="W45" s="172"/>
      <c r="X45" s="172"/>
      <c r="Y45" s="172"/>
      <c r="Z45" s="172"/>
      <c r="AA45" s="172"/>
      <c r="AB45" s="172"/>
      <c r="AC45" s="172"/>
      <c r="AD45" s="25"/>
    </row>
    <row r="46" spans="2:30" ht="15" customHeight="1">
      <c r="B46" s="24"/>
      <c r="C46" s="26" t="s">
        <v>36</v>
      </c>
      <c r="D46" s="27"/>
      <c r="E46" s="171"/>
      <c r="F46" s="171"/>
      <c r="G46" s="171"/>
      <c r="H46" s="171"/>
      <c r="I46" s="171"/>
      <c r="J46" s="171"/>
      <c r="K46" s="171"/>
      <c r="L46" s="171"/>
      <c r="M46" s="171"/>
      <c r="N46" s="171"/>
      <c r="O46" s="171"/>
      <c r="P46" s="171"/>
      <c r="Q46" s="171"/>
      <c r="R46" s="25"/>
      <c r="S46" s="18"/>
      <c r="T46" s="24"/>
      <c r="U46" s="172"/>
      <c r="V46" s="172"/>
      <c r="W46" s="172"/>
      <c r="X46" s="172"/>
      <c r="Y46" s="172"/>
      <c r="Z46" s="172"/>
      <c r="AA46" s="172"/>
      <c r="AB46" s="172"/>
      <c r="AC46" s="172"/>
      <c r="AD46" s="25"/>
    </row>
    <row r="47" spans="2:30" ht="15" customHeight="1">
      <c r="B47" s="24"/>
      <c r="C47" s="26" t="s">
        <v>38</v>
      </c>
      <c r="D47" s="27"/>
      <c r="E47" s="27"/>
      <c r="F47" s="173"/>
      <c r="G47" s="173"/>
      <c r="H47" s="173"/>
      <c r="I47" s="173"/>
      <c r="J47" s="173"/>
      <c r="K47" s="173"/>
      <c r="L47" s="173"/>
      <c r="M47" s="173"/>
      <c r="N47" s="173"/>
      <c r="O47" s="173"/>
      <c r="P47" s="173"/>
      <c r="Q47" s="173"/>
      <c r="R47" s="25"/>
      <c r="S47" s="18"/>
      <c r="T47" s="24"/>
      <c r="U47" s="172"/>
      <c r="V47" s="172"/>
      <c r="W47" s="172"/>
      <c r="X47" s="172"/>
      <c r="Y47" s="172"/>
      <c r="Z47" s="172"/>
      <c r="AA47" s="172"/>
      <c r="AB47" s="172"/>
      <c r="AC47" s="172"/>
      <c r="AD47" s="25"/>
    </row>
    <row r="48" spans="2:30" ht="15" customHeight="1">
      <c r="B48" s="24"/>
      <c r="C48" s="26" t="s">
        <v>37</v>
      </c>
      <c r="D48" s="27"/>
      <c r="E48" s="27"/>
      <c r="F48" s="28"/>
      <c r="G48" s="28"/>
      <c r="H48" s="173"/>
      <c r="I48" s="173"/>
      <c r="J48" s="173"/>
      <c r="K48" s="173"/>
      <c r="L48" s="173"/>
      <c r="M48" s="173"/>
      <c r="N48" s="173"/>
      <c r="O48" s="173"/>
      <c r="P48" s="173"/>
      <c r="Q48" s="173"/>
      <c r="R48" s="25"/>
      <c r="S48" s="18"/>
      <c r="T48" s="24"/>
      <c r="U48" s="172"/>
      <c r="V48" s="172"/>
      <c r="W48" s="172"/>
      <c r="X48" s="172"/>
      <c r="Y48" s="172"/>
      <c r="Z48" s="172"/>
      <c r="AA48" s="172"/>
      <c r="AB48" s="172"/>
      <c r="AC48" s="172"/>
      <c r="AD48" s="25"/>
    </row>
    <row r="49" spans="2:30" ht="15" customHeight="1" thickBot="1">
      <c r="B49" s="29"/>
      <c r="C49" s="30"/>
      <c r="D49" s="30"/>
      <c r="E49" s="30"/>
      <c r="F49" s="30"/>
      <c r="G49" s="30"/>
      <c r="H49" s="30"/>
      <c r="I49" s="30"/>
      <c r="J49" s="30"/>
      <c r="K49" s="30"/>
      <c r="L49" s="30"/>
      <c r="M49" s="30"/>
      <c r="N49" s="30"/>
      <c r="O49" s="30"/>
      <c r="P49" s="30"/>
      <c r="Q49" s="30"/>
      <c r="R49" s="31"/>
      <c r="S49" s="18"/>
      <c r="T49" s="29"/>
      <c r="U49" s="30"/>
      <c r="V49" s="30"/>
      <c r="W49" s="30"/>
      <c r="X49" s="30"/>
      <c r="Y49" s="30"/>
      <c r="Z49" s="30"/>
      <c r="AA49" s="30"/>
      <c r="AB49" s="30"/>
      <c r="AC49" s="30"/>
      <c r="AD49" s="31"/>
    </row>
    <row r="50" spans="2:30" ht="15" customHeight="1" thickBot="1">
      <c r="B50"/>
      <c r="C50"/>
      <c r="D50"/>
      <c r="E50"/>
      <c r="F50"/>
      <c r="G50"/>
      <c r="H50"/>
      <c r="I50"/>
      <c r="J50"/>
      <c r="K50"/>
      <c r="L50"/>
      <c r="M50"/>
      <c r="N50"/>
      <c r="O50"/>
      <c r="P50"/>
      <c r="Q50"/>
      <c r="R50"/>
      <c r="S50"/>
      <c r="T50"/>
      <c r="U50"/>
      <c r="V50"/>
      <c r="W50"/>
      <c r="X50"/>
      <c r="Y50"/>
      <c r="Z50"/>
      <c r="AA50"/>
      <c r="AB50"/>
      <c r="AC50"/>
      <c r="AD50"/>
    </row>
    <row r="51" spans="2:30" ht="15" customHeight="1">
      <c r="B51" s="32"/>
      <c r="C51" s="33" t="s">
        <v>53</v>
      </c>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4"/>
    </row>
    <row r="52" spans="2:30" ht="72" customHeight="1" thickBot="1">
      <c r="B52" s="35"/>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36"/>
    </row>
    <row r="53" spans="2:30" ht="15" customHeight="1"/>
    <row r="54" spans="2:30" ht="15" customHeight="1"/>
    <row r="55" spans="2:30" ht="15" customHeight="1"/>
    <row r="56" spans="2:30" ht="15" customHeight="1"/>
    <row r="57" spans="2:30" ht="15" hidden="1" customHeight="1"/>
  </sheetData>
  <sheetProtection algorithmName="SHA-512" hashValue="NyB6y2Uh5eTW/tK22Ja5IWTqEvfNWHfSpa6tDA6RdKBVRlfIvVYPTck8t9s2BKi4QMfC8DD7rUgkLJQXWZE8cQ==" saltValue="jvT2j5NmspIvk+5aj3fWoA==" spinCount="100000" sheet="1" objects="1" scenarios="1"/>
  <mergeCells count="50">
    <mergeCell ref="C52:AC52"/>
    <mergeCell ref="F42:Q42"/>
    <mergeCell ref="U42:AC48"/>
    <mergeCell ref="G43:Q43"/>
    <mergeCell ref="H44:Q44"/>
    <mergeCell ref="H45:Q45"/>
    <mergeCell ref="E46:Q46"/>
    <mergeCell ref="F47:Q47"/>
    <mergeCell ref="H48:Q48"/>
    <mergeCell ref="B38:R38"/>
    <mergeCell ref="T38:AD38"/>
    <mergeCell ref="C39:Q39"/>
    <mergeCell ref="T39:AD39"/>
    <mergeCell ref="M41:Q41"/>
    <mergeCell ref="U41:AC41"/>
    <mergeCell ref="F29:Q29"/>
    <mergeCell ref="U29:AC35"/>
    <mergeCell ref="G30:Q30"/>
    <mergeCell ref="H31:Q31"/>
    <mergeCell ref="H32:Q32"/>
    <mergeCell ref="E33:Q33"/>
    <mergeCell ref="F34:Q34"/>
    <mergeCell ref="H35:Q35"/>
    <mergeCell ref="B25:R25"/>
    <mergeCell ref="T25:AD25"/>
    <mergeCell ref="C26:Q26"/>
    <mergeCell ref="T26:AD26"/>
    <mergeCell ref="M28:Q28"/>
    <mergeCell ref="U28:AC28"/>
    <mergeCell ref="F16:Q16"/>
    <mergeCell ref="U16:AC22"/>
    <mergeCell ref="G17:Q17"/>
    <mergeCell ref="H18:Q18"/>
    <mergeCell ref="H19:Q19"/>
    <mergeCell ref="E20:Q20"/>
    <mergeCell ref="F21:Q21"/>
    <mergeCell ref="H22:Q22"/>
    <mergeCell ref="B12:R12"/>
    <mergeCell ref="T12:AD12"/>
    <mergeCell ref="C13:Q13"/>
    <mergeCell ref="T13:AD13"/>
    <mergeCell ref="M15:Q15"/>
    <mergeCell ref="U15:AC15"/>
    <mergeCell ref="B10:L10"/>
    <mergeCell ref="N10:O10"/>
    <mergeCell ref="B1:AD1"/>
    <mergeCell ref="B3:AD3"/>
    <mergeCell ref="B5:AD5"/>
    <mergeCell ref="B7:AD7"/>
    <mergeCell ref="AA9:AD9"/>
  </mergeCells>
  <hyperlinks>
    <hyperlink ref="AA9:AD9" location="Índice!B13" display="Índice"/>
  </hyperlinks>
  <pageMargins left="0.70866141732283472" right="0.70866141732283472" top="0.74803149606299213" bottom="0.74803149606299213" header="0.31496062992125984" footer="0.31496062992125984"/>
  <pageSetup scale="75" orientation="portrait" r:id="rId1"/>
  <headerFooter>
    <oddHeader>&amp;CMódulo 1 Sección X
Informantes</oddHeader>
    <oddFooter>&amp;LCenso Nacional de Gobiernos Estatales 2023&amp;R&amp;P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71"/>
  <sheetViews>
    <sheetView showGridLines="0" tabSelected="1" view="pageBreakPreview" zoomScale="140" zoomScaleNormal="100" zoomScaleSheetLayoutView="140" workbookViewId="0"/>
  </sheetViews>
  <sheetFormatPr baseColWidth="10" defaultColWidth="0" defaultRowHeight="15.75" customHeight="1" zeroHeight="1"/>
  <cols>
    <col min="1" max="1" width="5.7109375" customWidth="1"/>
    <col min="2" max="57" width="3.7109375" customWidth="1"/>
    <col min="58" max="58" width="5.7109375" customWidth="1"/>
    <col min="59" max="16383" width="11.42578125" hidden="1"/>
    <col min="16384" max="16384" width="8.7109375" hidden="1"/>
  </cols>
  <sheetData>
    <row r="1" spans="1:61" s="74" customFormat="1" ht="173.25" customHeight="1">
      <c r="B1" s="137" t="s">
        <v>0</v>
      </c>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row>
    <row r="2" spans="1:61" s="75" customFormat="1" ht="15" customHeight="1"/>
    <row r="3" spans="1:61" s="18" customFormat="1" ht="45" customHeight="1">
      <c r="B3" s="176" t="s">
        <v>1</v>
      </c>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row>
    <row r="4" spans="1:61" s="75" customFormat="1" ht="15" customHeight="1"/>
    <row r="5" spans="1:61" s="16" customFormat="1" ht="45" customHeight="1">
      <c r="B5" s="139" t="s">
        <v>327</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row>
    <row r="6" spans="1:61" s="16" customFormat="1" ht="1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61" s="18" customFormat="1" ht="60" customHeight="1">
      <c r="B7" s="177" t="s">
        <v>288</v>
      </c>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row>
    <row r="8" spans="1:61" s="75" customFormat="1" ht="15" customHeight="1"/>
    <row r="9" spans="1:61" s="37" customFormat="1" ht="15" customHeight="1" thickBot="1">
      <c r="B9" s="51" t="s">
        <v>3</v>
      </c>
      <c r="N9" s="51" t="s">
        <v>4</v>
      </c>
      <c r="AA9"/>
      <c r="AB9"/>
      <c r="AC9"/>
      <c r="AD9"/>
      <c r="AE9"/>
      <c r="AF9"/>
      <c r="AG9"/>
      <c r="AH9"/>
      <c r="AI9"/>
      <c r="AJ9"/>
      <c r="AK9"/>
      <c r="AL9"/>
      <c r="AM9"/>
      <c r="AN9"/>
      <c r="AO9"/>
      <c r="AP9"/>
      <c r="AQ9"/>
      <c r="AR9"/>
      <c r="AS9"/>
      <c r="AT9"/>
      <c r="AU9"/>
      <c r="AV9"/>
      <c r="AW9"/>
      <c r="AX9"/>
      <c r="AY9"/>
      <c r="AZ9"/>
      <c r="BA9"/>
      <c r="BB9" s="178" t="s">
        <v>2</v>
      </c>
      <c r="BC9" s="178"/>
      <c r="BD9" s="178"/>
      <c r="BE9" s="178"/>
    </row>
    <row r="10" spans="1:61" s="18" customFormat="1" ht="15" customHeight="1" thickBot="1">
      <c r="A10" s="76"/>
      <c r="B10" s="141" t="str">
        <f>IF(Presentación!B10="","",Presentación!B10)</f>
        <v>Veracruz de Ignacio de la Llave</v>
      </c>
      <c r="C10" s="142"/>
      <c r="D10" s="142"/>
      <c r="E10" s="142"/>
      <c r="F10" s="142"/>
      <c r="G10" s="142"/>
      <c r="H10" s="142"/>
      <c r="I10" s="142"/>
      <c r="J10" s="142"/>
      <c r="K10" s="142"/>
      <c r="L10" s="143"/>
      <c r="M10" s="1"/>
      <c r="N10" s="141" t="str">
        <f>IF(Presentación!N10="","",Presentación!N10)</f>
        <v>230</v>
      </c>
      <c r="O10" s="143"/>
    </row>
    <row r="11" spans="1:61" thickBot="1"/>
    <row r="12" spans="1:61" ht="15" customHeight="1" thickBot="1">
      <c r="A12" s="77"/>
      <c r="B12" s="164" t="s">
        <v>55</v>
      </c>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52"/>
      <c r="BG12" s="52"/>
      <c r="BH12" s="52"/>
      <c r="BI12" s="52"/>
    </row>
    <row r="13" spans="1:61" ht="15" customHeight="1">
      <c r="A13" s="56"/>
      <c r="B13" s="185" t="s">
        <v>289</v>
      </c>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7"/>
    </row>
    <row r="14" spans="1:61" ht="15" customHeight="1">
      <c r="A14" s="56"/>
      <c r="B14" s="116"/>
      <c r="C14" s="179" t="s">
        <v>290</v>
      </c>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80"/>
      <c r="BF14" s="117"/>
    </row>
    <row r="15" spans="1:61" ht="15" customHeight="1">
      <c r="A15" s="56"/>
      <c r="B15" s="116"/>
      <c r="C15" s="179" t="s">
        <v>291</v>
      </c>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80"/>
      <c r="BF15" s="117"/>
    </row>
    <row r="16" spans="1:61" ht="15" customHeight="1">
      <c r="A16" s="56"/>
      <c r="B16" s="116"/>
      <c r="C16" s="179" t="s">
        <v>292</v>
      </c>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c r="BE16" s="180"/>
      <c r="BF16" s="117"/>
    </row>
    <row r="17" spans="1:61" ht="15" customHeight="1">
      <c r="A17" s="56"/>
      <c r="B17" s="116"/>
      <c r="C17" s="179" t="s">
        <v>293</v>
      </c>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180"/>
      <c r="BF17" s="117"/>
    </row>
    <row r="18" spans="1:61" ht="15" customHeight="1">
      <c r="A18" s="56"/>
      <c r="B18" s="118"/>
      <c r="C18" s="179" t="s">
        <v>294</v>
      </c>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80"/>
      <c r="BF18" s="117"/>
    </row>
    <row r="19" spans="1:61" ht="15" customHeight="1">
      <c r="A19" s="56"/>
      <c r="B19" s="118"/>
      <c r="C19" s="179" t="s">
        <v>295</v>
      </c>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79"/>
      <c r="BA19" s="179"/>
      <c r="BB19" s="179"/>
      <c r="BC19" s="179"/>
      <c r="BD19" s="179"/>
      <c r="BE19" s="180"/>
      <c r="BF19" s="117"/>
    </row>
    <row r="20" spans="1:61" ht="48" customHeight="1">
      <c r="A20" s="56"/>
      <c r="B20" s="118"/>
      <c r="C20" s="179" t="s">
        <v>296</v>
      </c>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c r="BE20" s="180"/>
      <c r="BF20" s="117"/>
    </row>
    <row r="21" spans="1:61" ht="15" customHeight="1">
      <c r="A21" s="56"/>
      <c r="B21" s="118"/>
      <c r="C21" s="181" t="s">
        <v>297</v>
      </c>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2"/>
    </row>
    <row r="22" spans="1:61" ht="15" customHeight="1">
      <c r="A22" s="56"/>
      <c r="B22" s="118"/>
      <c r="D22" s="183" t="s">
        <v>298</v>
      </c>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4"/>
    </row>
    <row r="23" spans="1:61" ht="15" customHeight="1">
      <c r="A23" s="56"/>
      <c r="B23" s="118"/>
      <c r="D23" s="183" t="s">
        <v>299</v>
      </c>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4"/>
    </row>
    <row r="24" spans="1:61" ht="15" customHeight="1">
      <c r="A24" s="56"/>
      <c r="B24" s="118"/>
      <c r="D24" s="183" t="s">
        <v>300</v>
      </c>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4"/>
    </row>
    <row r="25" spans="1:61" s="78" customFormat="1" ht="216" customHeight="1">
      <c r="B25" s="119"/>
      <c r="E25" s="179" t="s">
        <v>301</v>
      </c>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80"/>
    </row>
    <row r="26" spans="1:61" ht="15" customHeight="1">
      <c r="A26" s="56"/>
      <c r="B26" s="120"/>
      <c r="C26" s="190" t="s">
        <v>379</v>
      </c>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0"/>
      <c r="AM26" s="190"/>
      <c r="AN26" s="190"/>
      <c r="AO26" s="190"/>
      <c r="AP26" s="190"/>
      <c r="AQ26" s="190"/>
      <c r="AR26" s="190"/>
      <c r="AS26" s="190"/>
      <c r="AT26" s="190"/>
      <c r="AU26" s="190"/>
      <c r="AV26" s="190"/>
      <c r="AW26" s="190"/>
      <c r="AX26" s="190"/>
      <c r="AY26" s="190"/>
      <c r="AZ26" s="190"/>
      <c r="BA26" s="190"/>
      <c r="BB26" s="190"/>
      <c r="BC26" s="190"/>
      <c r="BD26" s="190"/>
      <c r="BE26" s="191"/>
    </row>
    <row r="27" spans="1:61" ht="15" customHeight="1" thickBot="1">
      <c r="A27" s="56"/>
      <c r="B27" s="39"/>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row>
    <row r="28" spans="1:61" ht="15" customHeight="1">
      <c r="A28" s="53"/>
      <c r="B28" s="192" t="s">
        <v>56</v>
      </c>
      <c r="C28" s="188" t="s">
        <v>57</v>
      </c>
      <c r="D28" s="188"/>
      <c r="E28" s="188"/>
      <c r="F28" s="188" t="s">
        <v>58</v>
      </c>
      <c r="G28" s="188"/>
      <c r="H28" s="188"/>
      <c r="I28" s="188" t="s">
        <v>59</v>
      </c>
      <c r="J28" s="188"/>
      <c r="K28" s="188"/>
      <c r="L28" s="188" t="s">
        <v>60</v>
      </c>
      <c r="M28" s="188"/>
      <c r="N28" s="188"/>
      <c r="O28" s="188" t="s">
        <v>61</v>
      </c>
      <c r="P28" s="188"/>
      <c r="Q28" s="188"/>
      <c r="R28" s="188"/>
      <c r="S28" s="188" t="s">
        <v>62</v>
      </c>
      <c r="T28" s="188"/>
      <c r="U28" s="188"/>
      <c r="V28" s="188" t="s">
        <v>63</v>
      </c>
      <c r="W28" s="188"/>
      <c r="X28" s="188"/>
      <c r="Y28" s="188" t="s">
        <v>302</v>
      </c>
      <c r="Z28" s="188"/>
      <c r="AA28" s="188"/>
      <c r="AB28" s="188" t="s">
        <v>303</v>
      </c>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88"/>
      <c r="BC28" s="188"/>
      <c r="BD28" s="188"/>
      <c r="BE28" s="194"/>
      <c r="BF28" s="54"/>
      <c r="BG28" s="54"/>
      <c r="BH28" s="54"/>
      <c r="BI28" s="54"/>
    </row>
    <row r="29" spans="1:61" ht="15" customHeight="1">
      <c r="A29" s="53"/>
      <c r="B29" s="193"/>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t="s">
        <v>304</v>
      </c>
      <c r="AC29" s="189"/>
      <c r="AD29" s="189"/>
      <c r="AE29" s="189"/>
      <c r="AF29" s="189"/>
      <c r="AG29" s="189"/>
      <c r="AH29" s="189"/>
      <c r="AI29" s="189"/>
      <c r="AJ29" s="189" t="s">
        <v>305</v>
      </c>
      <c r="AK29" s="189"/>
      <c r="AL29" s="189"/>
      <c r="AM29" s="189"/>
      <c r="AN29" s="189"/>
      <c r="AO29" s="189"/>
      <c r="AP29" s="189"/>
      <c r="AQ29" s="189"/>
      <c r="AR29" s="189" t="s">
        <v>306</v>
      </c>
      <c r="AS29" s="189"/>
      <c r="AT29" s="189"/>
      <c r="AU29" s="189"/>
      <c r="AV29" s="189"/>
      <c r="AW29" s="189"/>
      <c r="AX29" s="189"/>
      <c r="AY29" s="189"/>
      <c r="AZ29" s="189" t="s">
        <v>307</v>
      </c>
      <c r="BA29" s="189"/>
      <c r="BB29" s="189"/>
      <c r="BC29" s="189"/>
      <c r="BD29" s="189"/>
      <c r="BE29" s="195"/>
      <c r="BF29" s="54"/>
      <c r="BG29" s="54"/>
      <c r="BH29" s="54"/>
      <c r="BI29" s="54"/>
    </row>
    <row r="30" spans="1:61" ht="24" customHeight="1">
      <c r="A30" s="53"/>
      <c r="B30" s="193"/>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t="s">
        <v>308</v>
      </c>
      <c r="AC30" s="189"/>
      <c r="AD30" s="189"/>
      <c r="AE30" s="189"/>
      <c r="AF30" s="189" t="s">
        <v>309</v>
      </c>
      <c r="AG30" s="189"/>
      <c r="AH30" s="189"/>
      <c r="AI30" s="189"/>
      <c r="AJ30" s="189" t="s">
        <v>308</v>
      </c>
      <c r="AK30" s="189"/>
      <c r="AL30" s="189"/>
      <c r="AM30" s="189"/>
      <c r="AN30" s="189" t="s">
        <v>309</v>
      </c>
      <c r="AO30" s="189"/>
      <c r="AP30" s="189"/>
      <c r="AQ30" s="189"/>
      <c r="AR30" s="189" t="s">
        <v>308</v>
      </c>
      <c r="AS30" s="189"/>
      <c r="AT30" s="189"/>
      <c r="AU30" s="189"/>
      <c r="AV30" s="189" t="s">
        <v>309</v>
      </c>
      <c r="AW30" s="189"/>
      <c r="AX30" s="189"/>
      <c r="AY30" s="189"/>
      <c r="AZ30" s="189"/>
      <c r="BA30" s="189"/>
      <c r="BB30" s="189"/>
      <c r="BC30" s="189"/>
      <c r="BD30" s="189"/>
      <c r="BE30" s="195"/>
      <c r="BF30" s="54"/>
      <c r="BG30" s="54"/>
      <c r="BH30" s="54"/>
      <c r="BI30" s="54"/>
    </row>
    <row r="31" spans="1:61" ht="48" customHeight="1">
      <c r="A31" s="55"/>
      <c r="B31" s="121" t="s">
        <v>310</v>
      </c>
      <c r="C31" s="199" t="s">
        <v>64</v>
      </c>
      <c r="D31" s="199"/>
      <c r="E31" s="199"/>
      <c r="F31" s="199" t="s">
        <v>65</v>
      </c>
      <c r="G31" s="199"/>
      <c r="H31" s="199"/>
      <c r="I31" s="199" t="s">
        <v>66</v>
      </c>
      <c r="J31" s="199"/>
      <c r="K31" s="199"/>
      <c r="L31" s="199" t="s">
        <v>67</v>
      </c>
      <c r="M31" s="199"/>
      <c r="N31" s="199"/>
      <c r="O31" s="199" t="s">
        <v>68</v>
      </c>
      <c r="P31" s="199"/>
      <c r="Q31" s="199"/>
      <c r="R31" s="199"/>
      <c r="S31" s="199" t="s">
        <v>311</v>
      </c>
      <c r="T31" s="199"/>
      <c r="U31" s="199"/>
      <c r="V31" s="200" t="s">
        <v>312</v>
      </c>
      <c r="W31" s="201"/>
      <c r="X31" s="201"/>
      <c r="Y31" s="199" t="s">
        <v>313</v>
      </c>
      <c r="Z31" s="199"/>
      <c r="AA31" s="199"/>
      <c r="AB31" s="196" t="s">
        <v>314</v>
      </c>
      <c r="AC31" s="196"/>
      <c r="AD31" s="196"/>
      <c r="AE31" s="196"/>
      <c r="AF31" s="196" t="s">
        <v>315</v>
      </c>
      <c r="AG31" s="196"/>
      <c r="AH31" s="196"/>
      <c r="AI31" s="196"/>
      <c r="AJ31" s="196" t="s">
        <v>316</v>
      </c>
      <c r="AK31" s="196"/>
      <c r="AL31" s="196"/>
      <c r="AM31" s="196"/>
      <c r="AN31" s="196" t="s">
        <v>317</v>
      </c>
      <c r="AO31" s="196"/>
      <c r="AP31" s="196"/>
      <c r="AQ31" s="196"/>
      <c r="AR31" s="196" t="s">
        <v>314</v>
      </c>
      <c r="AS31" s="196"/>
      <c r="AT31" s="196"/>
      <c r="AU31" s="196"/>
      <c r="AV31" s="196" t="s">
        <v>318</v>
      </c>
      <c r="AW31" s="196"/>
      <c r="AX31" s="196"/>
      <c r="AY31" s="196"/>
      <c r="AZ31" s="196"/>
      <c r="BA31" s="196"/>
      <c r="BB31" s="196"/>
      <c r="BC31" s="196"/>
      <c r="BD31" s="196"/>
      <c r="BE31" s="197"/>
      <c r="BF31" s="56"/>
      <c r="BG31" s="56"/>
      <c r="BH31" s="56"/>
      <c r="BI31" s="56"/>
    </row>
    <row r="32" spans="1:61" ht="15" customHeight="1">
      <c r="B32" s="122" t="s">
        <v>69</v>
      </c>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202"/>
      <c r="BG32">
        <v>1</v>
      </c>
      <c r="BH32" t="s">
        <v>317</v>
      </c>
    </row>
    <row r="33" spans="2:60" ht="15" customHeight="1">
      <c r="B33" s="122" t="s">
        <v>70</v>
      </c>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202"/>
      <c r="BG33">
        <v>2</v>
      </c>
      <c r="BH33" t="s">
        <v>319</v>
      </c>
    </row>
    <row r="34" spans="2:60" ht="15" customHeight="1">
      <c r="B34" s="122" t="s">
        <v>71</v>
      </c>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203"/>
      <c r="BA34" s="204"/>
      <c r="BB34" s="198"/>
      <c r="BC34" s="198"/>
      <c r="BD34" s="204"/>
      <c r="BE34" s="205"/>
      <c r="BG34">
        <v>3</v>
      </c>
      <c r="BH34" t="s">
        <v>315</v>
      </c>
    </row>
    <row r="35" spans="2:60" ht="15" customHeight="1">
      <c r="B35" s="122" t="s">
        <v>72</v>
      </c>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202"/>
      <c r="BG35">
        <v>4</v>
      </c>
      <c r="BH35" t="s">
        <v>320</v>
      </c>
    </row>
    <row r="36" spans="2:60" ht="15" customHeight="1">
      <c r="B36" s="122" t="s">
        <v>73</v>
      </c>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198"/>
      <c r="BA36" s="198"/>
      <c r="BB36" s="198"/>
      <c r="BC36" s="198"/>
      <c r="BD36" s="198"/>
      <c r="BE36" s="202"/>
      <c r="BG36">
        <v>5</v>
      </c>
      <c r="BH36" t="s">
        <v>321</v>
      </c>
    </row>
    <row r="37" spans="2:60" ht="15" customHeight="1">
      <c r="B37" s="122" t="s">
        <v>74</v>
      </c>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202"/>
      <c r="BG37">
        <v>6</v>
      </c>
      <c r="BH37" t="s">
        <v>322</v>
      </c>
    </row>
    <row r="38" spans="2:60" ht="15" customHeight="1">
      <c r="B38" s="122" t="s">
        <v>75</v>
      </c>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202"/>
      <c r="BG38">
        <v>7</v>
      </c>
      <c r="BH38" t="s">
        <v>323</v>
      </c>
    </row>
    <row r="39" spans="2:60" ht="15" customHeight="1">
      <c r="B39" s="122" t="s">
        <v>76</v>
      </c>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8"/>
      <c r="AX39" s="198"/>
      <c r="AY39" s="198"/>
      <c r="AZ39" s="198"/>
      <c r="BA39" s="198"/>
      <c r="BB39" s="198"/>
      <c r="BC39" s="198"/>
      <c r="BD39" s="198"/>
      <c r="BE39" s="202"/>
      <c r="BG39">
        <v>8</v>
      </c>
      <c r="BH39" t="s">
        <v>324</v>
      </c>
    </row>
    <row r="40" spans="2:60" ht="15" customHeight="1">
      <c r="B40" s="122" t="s">
        <v>77</v>
      </c>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198"/>
      <c r="BC40" s="198"/>
      <c r="BD40" s="198"/>
      <c r="BE40" s="202"/>
      <c r="BG40">
        <v>9</v>
      </c>
      <c r="BH40" t="s">
        <v>325</v>
      </c>
    </row>
    <row r="41" spans="2:60" ht="15" customHeight="1">
      <c r="B41" s="122" t="s">
        <v>78</v>
      </c>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202"/>
      <c r="BG41">
        <v>10</v>
      </c>
      <c r="BH41" t="s">
        <v>326</v>
      </c>
    </row>
    <row r="42" spans="2:60" ht="15" customHeight="1">
      <c r="B42" s="122" t="s">
        <v>79</v>
      </c>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8"/>
      <c r="BC42" s="198"/>
      <c r="BD42" s="198"/>
      <c r="BE42" s="202"/>
    </row>
    <row r="43" spans="2:60" ht="15" customHeight="1">
      <c r="B43" s="122" t="s">
        <v>80</v>
      </c>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202"/>
    </row>
    <row r="44" spans="2:60" ht="15" customHeight="1">
      <c r="B44" s="122" t="s">
        <v>81</v>
      </c>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202"/>
    </row>
    <row r="45" spans="2:60" ht="15" customHeight="1">
      <c r="B45" s="122" t="s">
        <v>82</v>
      </c>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202"/>
    </row>
    <row r="46" spans="2:60" ht="15" customHeight="1">
      <c r="B46" s="122" t="s">
        <v>83</v>
      </c>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202"/>
    </row>
    <row r="47" spans="2:60" ht="15" customHeight="1">
      <c r="B47" s="122" t="s">
        <v>84</v>
      </c>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202"/>
    </row>
    <row r="48" spans="2:60" ht="15" customHeight="1">
      <c r="B48" s="122" t="s">
        <v>85</v>
      </c>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198"/>
      <c r="BC48" s="198"/>
      <c r="BD48" s="198"/>
      <c r="BE48" s="202"/>
    </row>
    <row r="49" spans="2:57" ht="15" customHeight="1">
      <c r="B49" s="122" t="s">
        <v>86</v>
      </c>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98"/>
      <c r="BA49" s="198"/>
      <c r="BB49" s="198"/>
      <c r="BC49" s="198"/>
      <c r="BD49" s="198"/>
      <c r="BE49" s="202"/>
    </row>
    <row r="50" spans="2:57" ht="15" customHeight="1">
      <c r="B50" s="122" t="s">
        <v>87</v>
      </c>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8"/>
      <c r="AY50" s="198"/>
      <c r="AZ50" s="198"/>
      <c r="BA50" s="198"/>
      <c r="BB50" s="198"/>
      <c r="BC50" s="198"/>
      <c r="BD50" s="198"/>
      <c r="BE50" s="202"/>
    </row>
    <row r="51" spans="2:57" ht="15" customHeight="1">
      <c r="B51" s="122" t="s">
        <v>88</v>
      </c>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98"/>
      <c r="AU51" s="198"/>
      <c r="AV51" s="198"/>
      <c r="AW51" s="198"/>
      <c r="AX51" s="198"/>
      <c r="AY51" s="198"/>
      <c r="AZ51" s="198"/>
      <c r="BA51" s="198"/>
      <c r="BB51" s="198"/>
      <c r="BC51" s="198"/>
      <c r="BD51" s="198"/>
      <c r="BE51" s="202"/>
    </row>
    <row r="52" spans="2:57" ht="15" customHeight="1">
      <c r="B52" s="122" t="s">
        <v>89</v>
      </c>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8"/>
      <c r="AS52" s="198"/>
      <c r="AT52" s="198"/>
      <c r="AU52" s="198"/>
      <c r="AV52" s="198"/>
      <c r="AW52" s="198"/>
      <c r="AX52" s="198"/>
      <c r="AY52" s="198"/>
      <c r="AZ52" s="198"/>
      <c r="BA52" s="198"/>
      <c r="BB52" s="198"/>
      <c r="BC52" s="198"/>
      <c r="BD52" s="198"/>
      <c r="BE52" s="202"/>
    </row>
    <row r="53" spans="2:57" ht="15" customHeight="1">
      <c r="B53" s="122" t="s">
        <v>90</v>
      </c>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198"/>
      <c r="AS53" s="198"/>
      <c r="AT53" s="198"/>
      <c r="AU53" s="198"/>
      <c r="AV53" s="198"/>
      <c r="AW53" s="198"/>
      <c r="AX53" s="198"/>
      <c r="AY53" s="198"/>
      <c r="AZ53" s="198"/>
      <c r="BA53" s="198"/>
      <c r="BB53" s="198"/>
      <c r="BC53" s="198"/>
      <c r="BD53" s="198"/>
      <c r="BE53" s="202"/>
    </row>
    <row r="54" spans="2:57" ht="15" customHeight="1">
      <c r="B54" s="122" t="s">
        <v>91</v>
      </c>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198"/>
      <c r="AS54" s="198"/>
      <c r="AT54" s="198"/>
      <c r="AU54" s="198"/>
      <c r="AV54" s="198"/>
      <c r="AW54" s="198"/>
      <c r="AX54" s="198"/>
      <c r="AY54" s="198"/>
      <c r="AZ54" s="198"/>
      <c r="BA54" s="198"/>
      <c r="BB54" s="198"/>
      <c r="BC54" s="198"/>
      <c r="BD54" s="198"/>
      <c r="BE54" s="202"/>
    </row>
    <row r="55" spans="2:57" ht="15" customHeight="1">
      <c r="B55" s="122" t="s">
        <v>92</v>
      </c>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98"/>
      <c r="BA55" s="198"/>
      <c r="BB55" s="198"/>
      <c r="BC55" s="198"/>
      <c r="BD55" s="198"/>
      <c r="BE55" s="202"/>
    </row>
    <row r="56" spans="2:57" ht="15" customHeight="1">
      <c r="B56" s="122" t="s">
        <v>93</v>
      </c>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198"/>
      <c r="BA56" s="198"/>
      <c r="BB56" s="198"/>
      <c r="BC56" s="198"/>
      <c r="BD56" s="198"/>
      <c r="BE56" s="202"/>
    </row>
    <row r="57" spans="2:57" ht="15" customHeight="1">
      <c r="B57" s="122" t="s">
        <v>94</v>
      </c>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c r="BE57" s="202"/>
    </row>
    <row r="58" spans="2:57" ht="15" customHeight="1">
      <c r="B58" s="122" t="s">
        <v>95</v>
      </c>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c r="BE58" s="202"/>
    </row>
    <row r="59" spans="2:57" ht="15" customHeight="1">
      <c r="B59" s="122" t="s">
        <v>96</v>
      </c>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c r="BC59" s="198"/>
      <c r="BD59" s="198"/>
      <c r="BE59" s="202"/>
    </row>
    <row r="60" spans="2:57" ht="15" customHeight="1">
      <c r="B60" s="122" t="s">
        <v>97</v>
      </c>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c r="BC60" s="198"/>
      <c r="BD60" s="198"/>
      <c r="BE60" s="202"/>
    </row>
    <row r="61" spans="2:57" ht="15" customHeight="1">
      <c r="B61" s="122" t="s">
        <v>98</v>
      </c>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202"/>
    </row>
    <row r="62" spans="2:57" ht="15" customHeight="1">
      <c r="B62" s="122" t="s">
        <v>99</v>
      </c>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198"/>
      <c r="AU62" s="198"/>
      <c r="AV62" s="198"/>
      <c r="AW62" s="198"/>
      <c r="AX62" s="198"/>
      <c r="AY62" s="198"/>
      <c r="AZ62" s="198"/>
      <c r="BA62" s="198"/>
      <c r="BB62" s="198"/>
      <c r="BC62" s="198"/>
      <c r="BD62" s="198"/>
      <c r="BE62" s="202"/>
    </row>
    <row r="63" spans="2:57" ht="15" customHeight="1">
      <c r="B63" s="122" t="s">
        <v>100</v>
      </c>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c r="AV63" s="198"/>
      <c r="AW63" s="198"/>
      <c r="AX63" s="198"/>
      <c r="AY63" s="198"/>
      <c r="AZ63" s="198"/>
      <c r="BA63" s="198"/>
      <c r="BB63" s="198"/>
      <c r="BC63" s="198"/>
      <c r="BD63" s="198"/>
      <c r="BE63" s="202"/>
    </row>
    <row r="64" spans="2:57" ht="15" customHeight="1">
      <c r="B64" s="122" t="s">
        <v>101</v>
      </c>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98"/>
      <c r="BE64" s="202"/>
    </row>
    <row r="65" spans="2:57" ht="15" customHeight="1">
      <c r="B65" s="122" t="s">
        <v>102</v>
      </c>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c r="AX65" s="198"/>
      <c r="AY65" s="198"/>
      <c r="AZ65" s="198"/>
      <c r="BA65" s="198"/>
      <c r="BB65" s="198"/>
      <c r="BC65" s="198"/>
      <c r="BD65" s="198"/>
      <c r="BE65" s="202"/>
    </row>
    <row r="66" spans="2:57" ht="15" customHeight="1" thickBot="1">
      <c r="B66" s="123" t="s">
        <v>103</v>
      </c>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6"/>
      <c r="AY66" s="206"/>
      <c r="AZ66" s="206"/>
      <c r="BA66" s="206"/>
      <c r="BB66" s="206"/>
      <c r="BC66" s="206"/>
      <c r="BD66" s="206"/>
      <c r="BE66" s="207"/>
    </row>
    <row r="67" spans="2:57" ht="15">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row>
    <row r="68" spans="2:57" ht="15">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row>
    <row r="69" spans="2:57" ht="15">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row>
    <row r="70" spans="2:57" ht="15"/>
    <row r="71" spans="2:57" ht="15" hidden="1"/>
  </sheetData>
  <mergeCells count="582">
    <mergeCell ref="AR66:AU66"/>
    <mergeCell ref="AV66:AY66"/>
    <mergeCell ref="AZ66:BE66"/>
    <mergeCell ref="V66:X66"/>
    <mergeCell ref="Y66:AA66"/>
    <mergeCell ref="AB66:AE66"/>
    <mergeCell ref="AF66:AI66"/>
    <mergeCell ref="AJ66:AM66"/>
    <mergeCell ref="AN66:AQ66"/>
    <mergeCell ref="C66:E66"/>
    <mergeCell ref="F66:H66"/>
    <mergeCell ref="I66:K66"/>
    <mergeCell ref="L66:N66"/>
    <mergeCell ref="O66:R66"/>
    <mergeCell ref="S66:U66"/>
    <mergeCell ref="AF65:AI65"/>
    <mergeCell ref="AJ65:AM65"/>
    <mergeCell ref="AN65:AQ65"/>
    <mergeCell ref="C65:E65"/>
    <mergeCell ref="F65:H65"/>
    <mergeCell ref="I65:K65"/>
    <mergeCell ref="L65:N65"/>
    <mergeCell ref="O65:R65"/>
    <mergeCell ref="S65:U65"/>
    <mergeCell ref="V65:X65"/>
    <mergeCell ref="Y65:AA65"/>
    <mergeCell ref="AB65:AE65"/>
    <mergeCell ref="AR65:AU65"/>
    <mergeCell ref="AV65:AY65"/>
    <mergeCell ref="AZ65:BE65"/>
    <mergeCell ref="AZ64:BE64"/>
    <mergeCell ref="AB64:AE64"/>
    <mergeCell ref="AF64:AI64"/>
    <mergeCell ref="AJ64:AM64"/>
    <mergeCell ref="AN64:AQ64"/>
    <mergeCell ref="AR64:AU64"/>
    <mergeCell ref="AV64:AY64"/>
    <mergeCell ref="O62:R62"/>
    <mergeCell ref="S62:U62"/>
    <mergeCell ref="AV63:AY63"/>
    <mergeCell ref="AZ63:BE63"/>
    <mergeCell ref="C64:E64"/>
    <mergeCell ref="F64:H64"/>
    <mergeCell ref="I64:K64"/>
    <mergeCell ref="L64:N64"/>
    <mergeCell ref="O64:R64"/>
    <mergeCell ref="S64:U64"/>
    <mergeCell ref="V64:X64"/>
    <mergeCell ref="Y64:AA64"/>
    <mergeCell ref="Y63:AA63"/>
    <mergeCell ref="AB63:AE63"/>
    <mergeCell ref="AF63:AI63"/>
    <mergeCell ref="AJ63:AM63"/>
    <mergeCell ref="AN63:AQ63"/>
    <mergeCell ref="AR63:AU63"/>
    <mergeCell ref="I60:K60"/>
    <mergeCell ref="L60:N60"/>
    <mergeCell ref="O60:R60"/>
    <mergeCell ref="S60:U60"/>
    <mergeCell ref="AR62:AU62"/>
    <mergeCell ref="AV62:AY62"/>
    <mergeCell ref="AZ62:BE62"/>
    <mergeCell ref="C63:E63"/>
    <mergeCell ref="F63:H63"/>
    <mergeCell ref="I63:K63"/>
    <mergeCell ref="L63:N63"/>
    <mergeCell ref="O63:R63"/>
    <mergeCell ref="S63:U63"/>
    <mergeCell ref="V63:X63"/>
    <mergeCell ref="V62:X62"/>
    <mergeCell ref="Y62:AA62"/>
    <mergeCell ref="AB62:AE62"/>
    <mergeCell ref="AF62:AI62"/>
    <mergeCell ref="AJ62:AM62"/>
    <mergeCell ref="AN62:AQ62"/>
    <mergeCell ref="C62:E62"/>
    <mergeCell ref="F62:H62"/>
    <mergeCell ref="I62:K62"/>
    <mergeCell ref="L62:N62"/>
    <mergeCell ref="AF61:AI61"/>
    <mergeCell ref="AJ61:AM61"/>
    <mergeCell ref="AN61:AQ61"/>
    <mergeCell ref="AR61:AU61"/>
    <mergeCell ref="AV61:AY61"/>
    <mergeCell ref="AZ61:BE61"/>
    <mergeCell ref="AZ60:BE60"/>
    <mergeCell ref="C61:E61"/>
    <mergeCell ref="F61:H61"/>
    <mergeCell ref="I61:K61"/>
    <mergeCell ref="L61:N61"/>
    <mergeCell ref="O61:R61"/>
    <mergeCell ref="S61:U61"/>
    <mergeCell ref="V61:X61"/>
    <mergeCell ref="Y61:AA61"/>
    <mergeCell ref="AB61:AE61"/>
    <mergeCell ref="AB60:AE60"/>
    <mergeCell ref="AF60:AI60"/>
    <mergeCell ref="AJ60:AM60"/>
    <mergeCell ref="AN60:AQ60"/>
    <mergeCell ref="AR60:AU60"/>
    <mergeCell ref="AV60:AY60"/>
    <mergeCell ref="C60:E60"/>
    <mergeCell ref="F60:H60"/>
    <mergeCell ref="C58:E58"/>
    <mergeCell ref="F58:H58"/>
    <mergeCell ref="I58:K58"/>
    <mergeCell ref="L58:N58"/>
    <mergeCell ref="O58:R58"/>
    <mergeCell ref="AB59:AE59"/>
    <mergeCell ref="AF59:AI59"/>
    <mergeCell ref="AJ59:AM59"/>
    <mergeCell ref="AN59:AQ59"/>
    <mergeCell ref="AN56:AQ56"/>
    <mergeCell ref="AR56:AU56"/>
    <mergeCell ref="AV56:AY56"/>
    <mergeCell ref="C56:E56"/>
    <mergeCell ref="F56:H56"/>
    <mergeCell ref="I56:K56"/>
    <mergeCell ref="V60:X60"/>
    <mergeCell ref="Y60:AA60"/>
    <mergeCell ref="Y59:AA59"/>
    <mergeCell ref="AR58:AU58"/>
    <mergeCell ref="AV58:AY58"/>
    <mergeCell ref="C59:E59"/>
    <mergeCell ref="F59:H59"/>
    <mergeCell ref="I59:K59"/>
    <mergeCell ref="L59:N59"/>
    <mergeCell ref="O59:R59"/>
    <mergeCell ref="S59:U59"/>
    <mergeCell ref="V59:X59"/>
    <mergeCell ref="V58:X58"/>
    <mergeCell ref="Y58:AA58"/>
    <mergeCell ref="AB58:AE58"/>
    <mergeCell ref="AF58:AI58"/>
    <mergeCell ref="AJ58:AM58"/>
    <mergeCell ref="AN58:AQ58"/>
    <mergeCell ref="C57:E57"/>
    <mergeCell ref="F57:H57"/>
    <mergeCell ref="I57:K57"/>
    <mergeCell ref="L57:N57"/>
    <mergeCell ref="O57:R57"/>
    <mergeCell ref="S57:U57"/>
    <mergeCell ref="V57:X57"/>
    <mergeCell ref="Y57:AA57"/>
    <mergeCell ref="AB57:AE57"/>
    <mergeCell ref="AF57:AI57"/>
    <mergeCell ref="AJ57:AM57"/>
    <mergeCell ref="AN57:AQ57"/>
    <mergeCell ref="AR57:AU57"/>
    <mergeCell ref="S58:U58"/>
    <mergeCell ref="AV59:AY59"/>
    <mergeCell ref="AZ59:BE59"/>
    <mergeCell ref="AV57:AY57"/>
    <mergeCell ref="AZ57:BE57"/>
    <mergeCell ref="AZ58:BE58"/>
    <mergeCell ref="AR59:AU59"/>
    <mergeCell ref="L56:N56"/>
    <mergeCell ref="O56:R56"/>
    <mergeCell ref="S56:U56"/>
    <mergeCell ref="V56:X56"/>
    <mergeCell ref="Y56:AA56"/>
    <mergeCell ref="Y55:AA55"/>
    <mergeCell ref="AR54:AU54"/>
    <mergeCell ref="AV54:AY54"/>
    <mergeCell ref="AZ54:BE54"/>
    <mergeCell ref="AB54:AE54"/>
    <mergeCell ref="AF54:AI54"/>
    <mergeCell ref="AJ54:AM54"/>
    <mergeCell ref="AN54:AQ54"/>
    <mergeCell ref="AV55:AY55"/>
    <mergeCell ref="AZ55:BE55"/>
    <mergeCell ref="AB55:AE55"/>
    <mergeCell ref="AF55:AI55"/>
    <mergeCell ref="AJ55:AM55"/>
    <mergeCell ref="AN55:AQ55"/>
    <mergeCell ref="AR55:AU55"/>
    <mergeCell ref="AZ56:BE56"/>
    <mergeCell ref="AB56:AE56"/>
    <mergeCell ref="AF56:AI56"/>
    <mergeCell ref="AJ56:AM56"/>
    <mergeCell ref="V55:X55"/>
    <mergeCell ref="V54:X54"/>
    <mergeCell ref="Y54:AA54"/>
    <mergeCell ref="C54:E54"/>
    <mergeCell ref="F54:H54"/>
    <mergeCell ref="I54:K54"/>
    <mergeCell ref="L54:N54"/>
    <mergeCell ref="O54:R54"/>
    <mergeCell ref="S54:U54"/>
    <mergeCell ref="I52:K52"/>
    <mergeCell ref="L52:N52"/>
    <mergeCell ref="O52:R52"/>
    <mergeCell ref="S52:U52"/>
    <mergeCell ref="C55:E55"/>
    <mergeCell ref="F55:H55"/>
    <mergeCell ref="I55:K55"/>
    <mergeCell ref="L55:N55"/>
    <mergeCell ref="O55:R55"/>
    <mergeCell ref="S55:U55"/>
    <mergeCell ref="AF53:AI53"/>
    <mergeCell ref="AJ53:AM53"/>
    <mergeCell ref="AN53:AQ53"/>
    <mergeCell ref="AR53:AU53"/>
    <mergeCell ref="AV53:AY53"/>
    <mergeCell ref="AZ53:BE53"/>
    <mergeCell ref="AZ52:BE52"/>
    <mergeCell ref="C53:E53"/>
    <mergeCell ref="F53:H53"/>
    <mergeCell ref="I53:K53"/>
    <mergeCell ref="L53:N53"/>
    <mergeCell ref="O53:R53"/>
    <mergeCell ref="S53:U53"/>
    <mergeCell ref="V53:X53"/>
    <mergeCell ref="Y53:AA53"/>
    <mergeCell ref="AB53:AE53"/>
    <mergeCell ref="AB52:AE52"/>
    <mergeCell ref="AF52:AI52"/>
    <mergeCell ref="AJ52:AM52"/>
    <mergeCell ref="AN52:AQ52"/>
    <mergeCell ref="AR52:AU52"/>
    <mergeCell ref="AV52:AY52"/>
    <mergeCell ref="C52:E52"/>
    <mergeCell ref="F52:H52"/>
    <mergeCell ref="C50:E50"/>
    <mergeCell ref="F50:H50"/>
    <mergeCell ref="I50:K50"/>
    <mergeCell ref="L50:N50"/>
    <mergeCell ref="O50:R50"/>
    <mergeCell ref="AB51:AE51"/>
    <mergeCell ref="AF51:AI51"/>
    <mergeCell ref="AJ51:AM51"/>
    <mergeCell ref="AN51:AQ51"/>
    <mergeCell ref="AN48:AQ48"/>
    <mergeCell ref="AR48:AU48"/>
    <mergeCell ref="AV48:AY48"/>
    <mergeCell ref="C48:E48"/>
    <mergeCell ref="F48:H48"/>
    <mergeCell ref="I48:K48"/>
    <mergeCell ref="V52:X52"/>
    <mergeCell ref="Y52:AA52"/>
    <mergeCell ref="Y51:AA51"/>
    <mergeCell ref="AR50:AU50"/>
    <mergeCell ref="AV50:AY50"/>
    <mergeCell ref="C51:E51"/>
    <mergeCell ref="F51:H51"/>
    <mergeCell ref="I51:K51"/>
    <mergeCell ref="L51:N51"/>
    <mergeCell ref="O51:R51"/>
    <mergeCell ref="S51:U51"/>
    <mergeCell ref="V51:X51"/>
    <mergeCell ref="V50:X50"/>
    <mergeCell ref="Y50:AA50"/>
    <mergeCell ref="AB50:AE50"/>
    <mergeCell ref="AF50:AI50"/>
    <mergeCell ref="AJ50:AM50"/>
    <mergeCell ref="AN50:AQ50"/>
    <mergeCell ref="C49:E49"/>
    <mergeCell ref="F49:H49"/>
    <mergeCell ref="I49:K49"/>
    <mergeCell ref="L49:N49"/>
    <mergeCell ref="O49:R49"/>
    <mergeCell ref="S49:U49"/>
    <mergeCell ref="V49:X49"/>
    <mergeCell ref="Y49:AA49"/>
    <mergeCell ref="AB49:AE49"/>
    <mergeCell ref="AF49:AI49"/>
    <mergeCell ref="AJ49:AM49"/>
    <mergeCell ref="AN49:AQ49"/>
    <mergeCell ref="AR49:AU49"/>
    <mergeCell ref="S50:U50"/>
    <mergeCell ref="AV51:AY51"/>
    <mergeCell ref="AZ51:BE51"/>
    <mergeCell ref="AV49:AY49"/>
    <mergeCell ref="AZ49:BE49"/>
    <mergeCell ref="AZ50:BE50"/>
    <mergeCell ref="AR51:AU51"/>
    <mergeCell ref="L48:N48"/>
    <mergeCell ref="O48:R48"/>
    <mergeCell ref="S48:U48"/>
    <mergeCell ref="V48:X48"/>
    <mergeCell ref="Y48:AA48"/>
    <mergeCell ref="Y47:AA47"/>
    <mergeCell ref="AR46:AU46"/>
    <mergeCell ref="AV46:AY46"/>
    <mergeCell ref="AZ46:BE46"/>
    <mergeCell ref="AB46:AE46"/>
    <mergeCell ref="AF46:AI46"/>
    <mergeCell ref="AJ46:AM46"/>
    <mergeCell ref="AN46:AQ46"/>
    <mergeCell ref="AV47:AY47"/>
    <mergeCell ref="AZ47:BE47"/>
    <mergeCell ref="AB47:AE47"/>
    <mergeCell ref="AF47:AI47"/>
    <mergeCell ref="AJ47:AM47"/>
    <mergeCell ref="AN47:AQ47"/>
    <mergeCell ref="AR47:AU47"/>
    <mergeCell ref="AZ48:BE48"/>
    <mergeCell ref="AB48:AE48"/>
    <mergeCell ref="AF48:AI48"/>
    <mergeCell ref="AJ48:AM48"/>
    <mergeCell ref="V47:X47"/>
    <mergeCell ref="V46:X46"/>
    <mergeCell ref="Y46:AA46"/>
    <mergeCell ref="C46:E46"/>
    <mergeCell ref="F46:H46"/>
    <mergeCell ref="I46:K46"/>
    <mergeCell ref="L46:N46"/>
    <mergeCell ref="O46:R46"/>
    <mergeCell ref="S46:U46"/>
    <mergeCell ref="I44:K44"/>
    <mergeCell ref="L44:N44"/>
    <mergeCell ref="O44:R44"/>
    <mergeCell ref="S44:U44"/>
    <mergeCell ref="C47:E47"/>
    <mergeCell ref="F47:H47"/>
    <mergeCell ref="I47:K47"/>
    <mergeCell ref="L47:N47"/>
    <mergeCell ref="O47:R47"/>
    <mergeCell ref="S47:U47"/>
    <mergeCell ref="AF45:AI45"/>
    <mergeCell ref="AJ45:AM45"/>
    <mergeCell ref="AN45:AQ45"/>
    <mergeCell ref="AR45:AU45"/>
    <mergeCell ref="AV45:AY45"/>
    <mergeCell ref="AZ45:BE45"/>
    <mergeCell ref="AZ44:BE44"/>
    <mergeCell ref="C45:E45"/>
    <mergeCell ref="F45:H45"/>
    <mergeCell ref="I45:K45"/>
    <mergeCell ref="L45:N45"/>
    <mergeCell ref="O45:R45"/>
    <mergeCell ref="S45:U45"/>
    <mergeCell ref="V45:X45"/>
    <mergeCell ref="Y45:AA45"/>
    <mergeCell ref="AB45:AE45"/>
    <mergeCell ref="AB44:AE44"/>
    <mergeCell ref="AF44:AI44"/>
    <mergeCell ref="AJ44:AM44"/>
    <mergeCell ref="AN44:AQ44"/>
    <mergeCell ref="AR44:AU44"/>
    <mergeCell ref="AV44:AY44"/>
    <mergeCell ref="C44:E44"/>
    <mergeCell ref="F44:H44"/>
    <mergeCell ref="C42:E42"/>
    <mergeCell ref="F42:H42"/>
    <mergeCell ref="I42:K42"/>
    <mergeCell ref="L42:N42"/>
    <mergeCell ref="O42:R42"/>
    <mergeCell ref="AB43:AE43"/>
    <mergeCell ref="AF43:AI43"/>
    <mergeCell ref="AJ43:AM43"/>
    <mergeCell ref="AN43:AQ43"/>
    <mergeCell ref="AN40:AQ40"/>
    <mergeCell ref="AR40:AU40"/>
    <mergeCell ref="AV40:AY40"/>
    <mergeCell ref="C40:E40"/>
    <mergeCell ref="F40:H40"/>
    <mergeCell ref="I40:K40"/>
    <mergeCell ref="V44:X44"/>
    <mergeCell ref="Y44:AA44"/>
    <mergeCell ref="Y43:AA43"/>
    <mergeCell ref="AR42:AU42"/>
    <mergeCell ref="AV42:AY42"/>
    <mergeCell ref="C43:E43"/>
    <mergeCell ref="F43:H43"/>
    <mergeCell ref="I43:K43"/>
    <mergeCell ref="L43:N43"/>
    <mergeCell ref="O43:R43"/>
    <mergeCell ref="S43:U43"/>
    <mergeCell ref="V43:X43"/>
    <mergeCell ref="V42:X42"/>
    <mergeCell ref="Y42:AA42"/>
    <mergeCell ref="AB42:AE42"/>
    <mergeCell ref="AF42:AI42"/>
    <mergeCell ref="AJ42:AM42"/>
    <mergeCell ref="AN42:AQ42"/>
    <mergeCell ref="C41:E41"/>
    <mergeCell ref="F41:H41"/>
    <mergeCell ref="I41:K41"/>
    <mergeCell ref="L41:N41"/>
    <mergeCell ref="O41:R41"/>
    <mergeCell ref="S41:U41"/>
    <mergeCell ref="V41:X41"/>
    <mergeCell ref="Y41:AA41"/>
    <mergeCell ref="AB41:AE41"/>
    <mergeCell ref="AF41:AI41"/>
    <mergeCell ref="AJ41:AM41"/>
    <mergeCell ref="AN41:AQ41"/>
    <mergeCell ref="AR41:AU41"/>
    <mergeCell ref="S42:U42"/>
    <mergeCell ref="AV43:AY43"/>
    <mergeCell ref="AZ43:BE43"/>
    <mergeCell ref="AV41:AY41"/>
    <mergeCell ref="AZ41:BE41"/>
    <mergeCell ref="AZ42:BE42"/>
    <mergeCell ref="AR43:AU43"/>
    <mergeCell ref="L40:N40"/>
    <mergeCell ref="O40:R40"/>
    <mergeCell ref="S40:U40"/>
    <mergeCell ref="V40:X40"/>
    <mergeCell ref="Y40:AA40"/>
    <mergeCell ref="Y39:AA39"/>
    <mergeCell ref="AR38:AU38"/>
    <mergeCell ref="AV38:AY38"/>
    <mergeCell ref="AZ38:BE38"/>
    <mergeCell ref="AB38:AE38"/>
    <mergeCell ref="AF38:AI38"/>
    <mergeCell ref="AJ38:AM38"/>
    <mergeCell ref="AN38:AQ38"/>
    <mergeCell ref="AV39:AY39"/>
    <mergeCell ref="AZ39:BE39"/>
    <mergeCell ref="AB39:AE39"/>
    <mergeCell ref="AF39:AI39"/>
    <mergeCell ref="AJ39:AM39"/>
    <mergeCell ref="AN39:AQ39"/>
    <mergeCell ref="AR39:AU39"/>
    <mergeCell ref="AZ40:BE40"/>
    <mergeCell ref="AB40:AE40"/>
    <mergeCell ref="AF40:AI40"/>
    <mergeCell ref="AJ40:AM40"/>
    <mergeCell ref="V39:X39"/>
    <mergeCell ref="V38:X38"/>
    <mergeCell ref="Y38:AA38"/>
    <mergeCell ref="C38:E38"/>
    <mergeCell ref="F38:H38"/>
    <mergeCell ref="I38:K38"/>
    <mergeCell ref="L38:N38"/>
    <mergeCell ref="O38:R38"/>
    <mergeCell ref="S38:U38"/>
    <mergeCell ref="I36:K36"/>
    <mergeCell ref="L36:N36"/>
    <mergeCell ref="O36:R36"/>
    <mergeCell ref="S36:U36"/>
    <mergeCell ref="C39:E39"/>
    <mergeCell ref="F39:H39"/>
    <mergeCell ref="I39:K39"/>
    <mergeCell ref="L39:N39"/>
    <mergeCell ref="O39:R39"/>
    <mergeCell ref="S39:U39"/>
    <mergeCell ref="AF37:AI37"/>
    <mergeCell ref="AJ37:AM37"/>
    <mergeCell ref="AN37:AQ37"/>
    <mergeCell ref="AR37:AU37"/>
    <mergeCell ref="AV37:AY37"/>
    <mergeCell ref="AZ37:BE37"/>
    <mergeCell ref="AZ36:BE36"/>
    <mergeCell ref="C37:E37"/>
    <mergeCell ref="F37:H37"/>
    <mergeCell ref="I37:K37"/>
    <mergeCell ref="L37:N37"/>
    <mergeCell ref="O37:R37"/>
    <mergeCell ref="S37:U37"/>
    <mergeCell ref="V37:X37"/>
    <mergeCell ref="Y37:AA37"/>
    <mergeCell ref="AB37:AE37"/>
    <mergeCell ref="AB36:AE36"/>
    <mergeCell ref="AF36:AI36"/>
    <mergeCell ref="AJ36:AM36"/>
    <mergeCell ref="AN36:AQ36"/>
    <mergeCell ref="AR36:AU36"/>
    <mergeCell ref="AV36:AY36"/>
    <mergeCell ref="C36:E36"/>
    <mergeCell ref="F36:H36"/>
    <mergeCell ref="V36:X36"/>
    <mergeCell ref="Y36:AA36"/>
    <mergeCell ref="Y35:AA35"/>
    <mergeCell ref="AR34:AU34"/>
    <mergeCell ref="AV34:AY34"/>
    <mergeCell ref="AZ34:BE34"/>
    <mergeCell ref="C35:E35"/>
    <mergeCell ref="F35:H35"/>
    <mergeCell ref="I35:K35"/>
    <mergeCell ref="L35:N35"/>
    <mergeCell ref="O35:R35"/>
    <mergeCell ref="S35:U35"/>
    <mergeCell ref="V35:X35"/>
    <mergeCell ref="V34:X34"/>
    <mergeCell ref="Y34:AA34"/>
    <mergeCell ref="AB34:AE34"/>
    <mergeCell ref="AF34:AI34"/>
    <mergeCell ref="AJ34:AM34"/>
    <mergeCell ref="AN34:AQ34"/>
    <mergeCell ref="C34:E34"/>
    <mergeCell ref="F34:H34"/>
    <mergeCell ref="I34:K34"/>
    <mergeCell ref="L34:N34"/>
    <mergeCell ref="O34:R34"/>
    <mergeCell ref="AB32:AE32"/>
    <mergeCell ref="AF32:AI32"/>
    <mergeCell ref="AJ32:AM32"/>
    <mergeCell ref="AN32:AQ32"/>
    <mergeCell ref="AR32:AU32"/>
    <mergeCell ref="AV32:AY32"/>
    <mergeCell ref="S34:U34"/>
    <mergeCell ref="AV35:AY35"/>
    <mergeCell ref="AZ35:BE35"/>
    <mergeCell ref="AF33:AI33"/>
    <mergeCell ref="AJ33:AM33"/>
    <mergeCell ref="AN33:AQ33"/>
    <mergeCell ref="AR33:AU33"/>
    <mergeCell ref="AV33:AY33"/>
    <mergeCell ref="AZ33:BE33"/>
    <mergeCell ref="AB35:AE35"/>
    <mergeCell ref="AF35:AI35"/>
    <mergeCell ref="AJ35:AM35"/>
    <mergeCell ref="AN35:AQ35"/>
    <mergeCell ref="AR35:AU35"/>
    <mergeCell ref="C33:E33"/>
    <mergeCell ref="F33:H33"/>
    <mergeCell ref="I33:K33"/>
    <mergeCell ref="L33:N33"/>
    <mergeCell ref="O33:R33"/>
    <mergeCell ref="S33:U33"/>
    <mergeCell ref="V33:X33"/>
    <mergeCell ref="Y33:AA33"/>
    <mergeCell ref="AB33:AE33"/>
    <mergeCell ref="AV31:AY31"/>
    <mergeCell ref="AZ31:BE31"/>
    <mergeCell ref="C32:E32"/>
    <mergeCell ref="F32:H32"/>
    <mergeCell ref="I32:K32"/>
    <mergeCell ref="L32:N32"/>
    <mergeCell ref="O32:R32"/>
    <mergeCell ref="S32:U32"/>
    <mergeCell ref="V32:X32"/>
    <mergeCell ref="Y32:AA32"/>
    <mergeCell ref="Y31:AA31"/>
    <mergeCell ref="AB31:AE31"/>
    <mergeCell ref="AF31:AI31"/>
    <mergeCell ref="AJ31:AM31"/>
    <mergeCell ref="AN31:AQ31"/>
    <mergeCell ref="AR31:AU31"/>
    <mergeCell ref="C31:E31"/>
    <mergeCell ref="F31:H31"/>
    <mergeCell ref="I31:K31"/>
    <mergeCell ref="L31:N31"/>
    <mergeCell ref="O31:R31"/>
    <mergeCell ref="S31:U31"/>
    <mergeCell ref="V31:X31"/>
    <mergeCell ref="AZ32:BE32"/>
    <mergeCell ref="V28:X30"/>
    <mergeCell ref="Y28:AA30"/>
    <mergeCell ref="D24:BE24"/>
    <mergeCell ref="E25:BE25"/>
    <mergeCell ref="C26:BE26"/>
    <mergeCell ref="B28:B30"/>
    <mergeCell ref="C28:E30"/>
    <mergeCell ref="F28:H30"/>
    <mergeCell ref="I28:K30"/>
    <mergeCell ref="L28:N30"/>
    <mergeCell ref="O28:R30"/>
    <mergeCell ref="S28:U30"/>
    <mergeCell ref="AN30:AQ30"/>
    <mergeCell ref="AR30:AU30"/>
    <mergeCell ref="AV30:AY30"/>
    <mergeCell ref="AB28:BE28"/>
    <mergeCell ref="AB29:AI29"/>
    <mergeCell ref="AJ29:AQ29"/>
    <mergeCell ref="AR29:AY29"/>
    <mergeCell ref="AZ29:BE30"/>
    <mergeCell ref="AB30:AE30"/>
    <mergeCell ref="AF30:AI30"/>
    <mergeCell ref="AJ30:AM30"/>
    <mergeCell ref="C20:BE20"/>
    <mergeCell ref="C21:BE21"/>
    <mergeCell ref="D22:BE22"/>
    <mergeCell ref="D23:BE23"/>
    <mergeCell ref="B12:BE12"/>
    <mergeCell ref="B13:BE13"/>
    <mergeCell ref="C14:BE14"/>
    <mergeCell ref="C15:BE15"/>
    <mergeCell ref="C16:BE16"/>
    <mergeCell ref="C17:BE17"/>
    <mergeCell ref="B1:BE1"/>
    <mergeCell ref="B3:BE3"/>
    <mergeCell ref="B5:BE5"/>
    <mergeCell ref="B7:BE7"/>
    <mergeCell ref="BB9:BE9"/>
    <mergeCell ref="B10:L10"/>
    <mergeCell ref="N10:O10"/>
    <mergeCell ref="C18:BE18"/>
    <mergeCell ref="C19:BE19"/>
  </mergeCells>
  <dataValidations count="1">
    <dataValidation type="list" allowBlank="1" showInputMessage="1" showErrorMessage="1" sqref="AF31:AI66 AV31:AY66 AN31:AQ66">
      <formula1>$BH$32:$BH$41</formula1>
    </dataValidation>
  </dataValidations>
  <hyperlinks>
    <hyperlink ref="BB9:BE9" location="Índice!B15" display="Índice"/>
    <hyperlink ref="V31" r:id="rId1"/>
  </hyperlinks>
  <printOptions horizontalCentered="1" verticalCentered="1"/>
  <pageMargins left="0.70866141732283472" right="0.70866141732283472" top="0.74803149606299213" bottom="0.74803149606299213" header="0.31496062992125984" footer="0.31496062992125984"/>
  <pageSetup paperSize="5" scale="72" orientation="landscape" r:id="rId2"/>
  <headerFooter>
    <oddHeader>&amp;CMódulo 1 Sección X
Participantes</oddHeader>
    <oddFooter>&amp;LCenso Nacional de Gobiernos Estatales 2023&amp;R&amp;P de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1"/>
  <sheetViews>
    <sheetView showGridLines="0" tabSelected="1" view="pageBreakPreview" zoomScale="140" zoomScaleNormal="100" zoomScaleSheetLayoutView="140" workbookViewId="0"/>
  </sheetViews>
  <sheetFormatPr baseColWidth="10" defaultColWidth="0" defaultRowHeight="15.75" customHeight="1" zeroHeight="1"/>
  <cols>
    <col min="1" max="1" width="5.7109375" style="17" customWidth="1"/>
    <col min="2" max="30" width="3.7109375" style="17" customWidth="1"/>
    <col min="31" max="31" width="5.7109375" style="17" customWidth="1"/>
    <col min="32" max="32" width="3.7109375" style="94" hidden="1" customWidth="1"/>
    <col min="33" max="33" width="4" style="17" hidden="1" customWidth="1"/>
    <col min="34" max="36" width="3.7109375" style="17" hidden="1" customWidth="1"/>
    <col min="37" max="37" width="5" style="17" hidden="1" customWidth="1"/>
    <col min="38" max="44" width="3.7109375" style="17" hidden="1" customWidth="1"/>
    <col min="45" max="45" width="5" style="17" hidden="1" customWidth="1"/>
    <col min="46" max="47" width="0" style="17" hidden="1" customWidth="1"/>
    <col min="48" max="16384" width="3.7109375" style="17" hidden="1"/>
  </cols>
  <sheetData>
    <row r="1" spans="1:34" ht="173.25" customHeight="1">
      <c r="B1" s="238" t="s">
        <v>0</v>
      </c>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F1" s="94" t="s">
        <v>5812</v>
      </c>
      <c r="AG1" s="17" t="s">
        <v>5768</v>
      </c>
    </row>
    <row r="2" spans="1:34" ht="1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4" ht="45" customHeight="1">
      <c r="B3" s="139" t="s">
        <v>1</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G3" t="s">
        <v>5767</v>
      </c>
      <c r="AH3">
        <v>1</v>
      </c>
    </row>
    <row r="4" spans="1:34" ht="1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c r="AG4"/>
      <c r="AH4">
        <v>2</v>
      </c>
    </row>
    <row r="5" spans="1:34" ht="45" customHeight="1">
      <c r="B5" s="139" t="s">
        <v>327</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G5"/>
      <c r="AH5">
        <v>9</v>
      </c>
    </row>
    <row r="6" spans="1:34" ht="15" customHeight="1">
      <c r="B6" s="2"/>
      <c r="C6" s="1"/>
      <c r="D6" s="1"/>
      <c r="E6" s="1"/>
      <c r="F6" s="1"/>
      <c r="G6" s="1"/>
      <c r="H6" s="1"/>
      <c r="I6" s="1"/>
      <c r="J6" s="1"/>
      <c r="K6" s="1"/>
      <c r="L6" s="1"/>
      <c r="M6" s="1"/>
      <c r="N6" s="2"/>
      <c r="O6" s="1"/>
      <c r="P6" s="1"/>
      <c r="Q6" s="1"/>
      <c r="R6" s="1"/>
      <c r="S6" s="1"/>
      <c r="T6" s="1"/>
      <c r="U6" s="1"/>
      <c r="V6" s="1"/>
      <c r="W6" s="1"/>
      <c r="X6" s="1"/>
      <c r="Y6" s="1"/>
      <c r="Z6" s="1"/>
      <c r="AA6" s="1"/>
      <c r="AB6" s="1"/>
      <c r="AC6" s="1"/>
      <c r="AD6" s="1"/>
    </row>
    <row r="7" spans="1:34" ht="15" customHeight="1" thickBot="1">
      <c r="B7" s="2" t="s">
        <v>3</v>
      </c>
      <c r="C7" s="1"/>
      <c r="D7" s="1"/>
      <c r="E7" s="1"/>
      <c r="F7" s="1"/>
      <c r="G7" s="1"/>
      <c r="H7" s="1"/>
      <c r="I7" s="1"/>
      <c r="J7" s="1"/>
      <c r="K7" s="1"/>
      <c r="L7" s="1"/>
      <c r="M7" s="1"/>
      <c r="N7" s="2" t="s">
        <v>4</v>
      </c>
      <c r="O7" s="1"/>
      <c r="P7" s="1"/>
      <c r="Q7" s="1"/>
      <c r="R7" s="1"/>
      <c r="S7" s="1"/>
      <c r="T7" s="1"/>
      <c r="U7" s="1"/>
      <c r="V7" s="1"/>
      <c r="W7" s="1"/>
      <c r="X7" s="1"/>
      <c r="Y7" s="1"/>
      <c r="Z7" s="1"/>
      <c r="AA7" s="240" t="s">
        <v>2</v>
      </c>
      <c r="AB7" s="240"/>
      <c r="AC7" s="240"/>
      <c r="AD7" s="240"/>
    </row>
    <row r="8" spans="1:34" ht="15" customHeight="1" thickBot="1">
      <c r="B8" s="141" t="str">
        <f>IF(Presentación!B10="","",Presentación!B10)</f>
        <v>Veracruz de Ignacio de la Llave</v>
      </c>
      <c r="C8" s="142"/>
      <c r="D8" s="142"/>
      <c r="E8" s="142"/>
      <c r="F8" s="142"/>
      <c r="G8" s="142"/>
      <c r="H8" s="142"/>
      <c r="I8" s="142"/>
      <c r="J8" s="142"/>
      <c r="K8" s="142"/>
      <c r="L8" s="143"/>
      <c r="M8" s="1"/>
      <c r="N8" s="141" t="str">
        <f>IF(Presentación!N10="","",Presentación!N10)</f>
        <v>230</v>
      </c>
      <c r="O8" s="143"/>
      <c r="P8" s="3"/>
      <c r="Q8" s="3"/>
      <c r="R8" s="3"/>
      <c r="S8" s="3"/>
      <c r="T8" s="3"/>
      <c r="U8" s="3"/>
      <c r="V8" s="3"/>
      <c r="W8" s="3"/>
      <c r="X8" s="3"/>
      <c r="Y8" s="3"/>
      <c r="Z8" s="3"/>
      <c r="AA8" s="3"/>
      <c r="AB8" s="3"/>
      <c r="AC8" s="3"/>
      <c r="AD8" s="3"/>
    </row>
    <row r="9" spans="1:34" ht="15" customHeight="1" thickBot="1"/>
    <row r="10" spans="1:34" ht="15" customHeight="1" thickBot="1">
      <c r="A10" s="124" t="s">
        <v>270</v>
      </c>
      <c r="B10" s="226" t="s">
        <v>330</v>
      </c>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8"/>
    </row>
    <row r="11" spans="1:34" ht="15" customHeight="1">
      <c r="A11" s="81"/>
      <c r="B11" s="229" t="s">
        <v>104</v>
      </c>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1"/>
    </row>
    <row r="12" spans="1:34" ht="36" customHeight="1">
      <c r="A12" s="125"/>
      <c r="B12" s="126"/>
      <c r="C12" s="179" t="s">
        <v>389</v>
      </c>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32"/>
    </row>
    <row r="13" spans="1:34" ht="24" customHeight="1">
      <c r="A13" s="81"/>
      <c r="B13" s="127"/>
      <c r="C13" s="233" t="s">
        <v>162</v>
      </c>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5"/>
    </row>
    <row r="14" spans="1:34" ht="24" customHeight="1">
      <c r="A14" s="81"/>
      <c r="B14" s="127"/>
      <c r="C14" s="233" t="s">
        <v>390</v>
      </c>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7"/>
    </row>
    <row r="15" spans="1:34" ht="48" customHeight="1">
      <c r="A15" s="81"/>
      <c r="B15" s="127"/>
      <c r="C15" s="179" t="s">
        <v>361</v>
      </c>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32"/>
    </row>
    <row r="16" spans="1:34" ht="36" customHeight="1">
      <c r="A16" s="81"/>
      <c r="B16" s="128"/>
      <c r="C16" s="179" t="s">
        <v>391</v>
      </c>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80"/>
    </row>
    <row r="17" spans="1:36" ht="48" customHeight="1">
      <c r="A17" s="81"/>
      <c r="B17" s="128"/>
      <c r="C17" s="179" t="s">
        <v>362</v>
      </c>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80"/>
    </row>
    <row r="18" spans="1:36" ht="15" customHeight="1">
      <c r="A18" s="81"/>
      <c r="B18" s="129"/>
      <c r="C18" s="241" t="s">
        <v>392</v>
      </c>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3"/>
    </row>
    <row r="19" spans="1:36" ht="15" customHeight="1">
      <c r="A19" s="125"/>
      <c r="B19" s="244" t="s">
        <v>105</v>
      </c>
      <c r="C19" s="245"/>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6"/>
    </row>
    <row r="20" spans="1:36" ht="36" customHeight="1">
      <c r="A20" s="45"/>
      <c r="B20" s="116"/>
      <c r="C20" s="221" t="s">
        <v>163</v>
      </c>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3"/>
    </row>
    <row r="21" spans="1:36" ht="36" customHeight="1">
      <c r="A21" s="45"/>
      <c r="B21" s="116"/>
      <c r="C21" s="221" t="s">
        <v>164</v>
      </c>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3"/>
    </row>
    <row r="22" spans="1:36" ht="36" customHeight="1">
      <c r="A22" s="45"/>
      <c r="B22" s="130"/>
      <c r="C22" s="224" t="s">
        <v>370</v>
      </c>
      <c r="D22" s="224"/>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5"/>
    </row>
    <row r="23" spans="1:36" ht="15" customHeight="1">
      <c r="A23" s="131"/>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row>
    <row r="24" spans="1:36" ht="48" customHeight="1">
      <c r="A24" s="45" t="s">
        <v>331</v>
      </c>
      <c r="B24" s="214" t="s">
        <v>142</v>
      </c>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row>
    <row r="25" spans="1:36" ht="24" customHeight="1">
      <c r="A25" s="81"/>
      <c r="B25" s="37"/>
      <c r="C25" s="221" t="s">
        <v>143</v>
      </c>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G25" t="s">
        <v>5769</v>
      </c>
      <c r="AH25" t="s">
        <v>5770</v>
      </c>
      <c r="AI25" t="s">
        <v>5771</v>
      </c>
      <c r="AJ25" t="s">
        <v>5772</v>
      </c>
    </row>
    <row r="26" spans="1:36" ht="15" customHeight="1">
      <c r="A26" s="81"/>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G26">
        <f>COUNTBLANK(M28:AD29)</f>
        <v>36</v>
      </c>
      <c r="AH26">
        <v>36</v>
      </c>
      <c r="AI26" s="57">
        <f>IF(SUM(AG28:AG29)=0,AG26,1)</f>
        <v>36</v>
      </c>
      <c r="AJ26" s="96">
        <f>IF(OR(AG26=AH26, AG26=AI26 ), 0, 1)</f>
        <v>0</v>
      </c>
    </row>
    <row r="27" spans="1:36" ht="48" customHeight="1">
      <c r="A27" s="134"/>
      <c r="B27" s="135"/>
      <c r="C27" s="152" t="s">
        <v>165</v>
      </c>
      <c r="D27" s="153"/>
      <c r="E27" s="153"/>
      <c r="F27" s="153"/>
      <c r="G27" s="153"/>
      <c r="H27" s="153"/>
      <c r="I27" s="153"/>
      <c r="J27" s="153"/>
      <c r="K27" s="153"/>
      <c r="L27" s="153"/>
      <c r="M27" s="153"/>
      <c r="N27" s="153"/>
      <c r="O27" s="153"/>
      <c r="P27" s="153"/>
      <c r="Q27" s="153"/>
      <c r="R27" s="154"/>
      <c r="S27" s="152" t="s">
        <v>106</v>
      </c>
      <c r="T27" s="153"/>
      <c r="U27" s="153"/>
      <c r="V27" s="153"/>
      <c r="W27" s="153"/>
      <c r="X27" s="154"/>
      <c r="Y27" s="152" t="s">
        <v>107</v>
      </c>
      <c r="Z27" s="153"/>
      <c r="AA27" s="153"/>
      <c r="AB27" s="153"/>
      <c r="AC27" s="153"/>
      <c r="AD27" s="154"/>
      <c r="AG27" t="s">
        <v>5769</v>
      </c>
      <c r="AH27"/>
      <c r="AI27"/>
      <c r="AJ27"/>
    </row>
    <row r="28" spans="1:36" ht="15" customHeight="1">
      <c r="A28" s="134"/>
      <c r="B28" s="135"/>
      <c r="C28" s="222"/>
      <c r="D28" s="162"/>
      <c r="E28" s="162"/>
      <c r="F28" s="162"/>
      <c r="G28" s="162"/>
      <c r="H28" s="162"/>
      <c r="I28" s="162"/>
      <c r="J28" s="162"/>
      <c r="K28" s="162"/>
      <c r="L28" s="162"/>
      <c r="M28" s="162"/>
      <c r="N28" s="162"/>
      <c r="O28" s="162"/>
      <c r="P28" s="162"/>
      <c r="Q28" s="162"/>
      <c r="R28" s="219"/>
      <c r="S28" s="213"/>
      <c r="T28" s="213"/>
      <c r="U28" s="213"/>
      <c r="V28" s="213"/>
      <c r="W28" s="213"/>
      <c r="X28" s="213"/>
      <c r="Y28" s="213"/>
      <c r="Z28" s="213"/>
      <c r="AA28" s="213"/>
      <c r="AB28" s="213"/>
      <c r="AC28" s="213"/>
      <c r="AD28" s="213"/>
      <c r="AG28">
        <f>IF(OR(AND($AG$26=$AH$26),AND(C28=1,COUNTBLANK(S28:AD28)=10),AND(OR(C28=2,C28=9),COUNTBLANK(S28:AD28)=12)),0,1)</f>
        <v>0</v>
      </c>
      <c r="AH28"/>
      <c r="AI28"/>
      <c r="AJ28"/>
    </row>
    <row r="29" spans="1:36" ht="15" customHeight="1">
      <c r="A29" s="134"/>
      <c r="B29" s="135"/>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G29"/>
      <c r="AH29"/>
      <c r="AI29"/>
      <c r="AJ29"/>
    </row>
    <row r="30" spans="1:36" ht="24" customHeight="1">
      <c r="A30" s="50"/>
      <c r="B30" s="39"/>
      <c r="C30" s="179" t="s">
        <v>108</v>
      </c>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row>
    <row r="31" spans="1:36" ht="60" customHeight="1">
      <c r="A31" s="50"/>
      <c r="B31" s="39"/>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row>
    <row r="32" spans="1:36" ht="15" customHeight="1">
      <c r="A32" s="45"/>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row>
    <row r="33" spans="1:47" ht="15" customHeight="1">
      <c r="A33" s="45"/>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row>
    <row r="34" spans="1:47" ht="15" customHeight="1">
      <c r="A34" s="45"/>
      <c r="B34" s="215" t="str">
        <f>IF(SUM(AG28)&gt;0,"Error: verificar el registro de acuerdo a las instrucciones.","")</f>
        <v/>
      </c>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row>
    <row r="35" spans="1:47" ht="15" customHeight="1">
      <c r="A35" s="45"/>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row>
    <row r="36" spans="1:47" ht="15" customHeight="1">
      <c r="A36" s="45"/>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row>
    <row r="37" spans="1:47" ht="15" customHeight="1">
      <c r="A37" s="45"/>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row>
    <row r="38" spans="1:47" ht="24" customHeight="1">
      <c r="A38" s="45" t="s">
        <v>332</v>
      </c>
      <c r="B38" s="214" t="s">
        <v>366</v>
      </c>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row>
    <row r="39" spans="1:47" customFormat="1" ht="36" customHeight="1">
      <c r="A39" s="45"/>
      <c r="B39" s="133"/>
      <c r="C39" s="179" t="s">
        <v>364</v>
      </c>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F39" s="93"/>
    </row>
    <row r="40" spans="1:47" ht="36" customHeight="1">
      <c r="A40" s="45"/>
      <c r="B40" s="39"/>
      <c r="C40" s="179" t="s">
        <v>363</v>
      </c>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row>
    <row r="41" spans="1:47" customFormat="1" ht="36" customHeight="1">
      <c r="A41" s="45"/>
      <c r="B41" s="39"/>
      <c r="C41" s="179" t="s">
        <v>201</v>
      </c>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F41" s="93"/>
    </row>
    <row r="42" spans="1:47" ht="24" customHeight="1">
      <c r="A42" s="45"/>
      <c r="B42" s="39"/>
      <c r="C42" s="179" t="s">
        <v>202</v>
      </c>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row>
    <row r="43" spans="1:47" ht="24" customHeight="1">
      <c r="A43" s="45"/>
      <c r="B43" s="39"/>
      <c r="C43" s="221" t="s">
        <v>393</v>
      </c>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row>
    <row r="44" spans="1:47" customFormat="1" ht="15" customHeight="1">
      <c r="A44" s="45"/>
      <c r="B44" s="39"/>
      <c r="C44" s="253" t="s">
        <v>203</v>
      </c>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F44" s="93"/>
    </row>
    <row r="45" spans="1:47" ht="15" customHeight="1">
      <c r="A45" s="45"/>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row r="46" spans="1:47" ht="15" customHeight="1">
      <c r="A46" s="45"/>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255" t="s">
        <v>935</v>
      </c>
      <c r="AB46" s="255"/>
      <c r="AC46" s="255"/>
      <c r="AD46" s="255"/>
      <c r="AG46" t="s">
        <v>5769</v>
      </c>
      <c r="AH46" t="s">
        <v>5770</v>
      </c>
      <c r="AI46" t="s">
        <v>5771</v>
      </c>
      <c r="AJ46" t="s">
        <v>5772</v>
      </c>
      <c r="AK46"/>
      <c r="AL46"/>
      <c r="AM46"/>
      <c r="AN46"/>
      <c r="AO46"/>
      <c r="AP46"/>
      <c r="AQ46"/>
      <c r="AR46"/>
      <c r="AS46"/>
      <c r="AT46"/>
      <c r="AU46"/>
    </row>
    <row r="47" spans="1:47" ht="15" customHeight="1">
      <c r="A47" s="45"/>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G47">
        <f>COUNTBLANK(Y49:AD94)</f>
        <v>276</v>
      </c>
      <c r="AH47">
        <v>276</v>
      </c>
      <c r="AI47">
        <v>230</v>
      </c>
      <c r="AJ47" s="96">
        <f>IF(OR(AG47=AH47, AG47=AI47 ), 0, 1)</f>
        <v>0</v>
      </c>
      <c r="AK47"/>
      <c r="AL47"/>
      <c r="AM47"/>
      <c r="AN47"/>
      <c r="AO47"/>
      <c r="AP47"/>
      <c r="AQ47"/>
      <c r="AR47"/>
      <c r="AS47"/>
      <c r="AT47"/>
      <c r="AU47"/>
    </row>
    <row r="48" spans="1:47" customFormat="1" ht="24" customHeight="1">
      <c r="A48" s="45"/>
      <c r="B48" s="39"/>
      <c r="C48" s="155" t="s">
        <v>109</v>
      </c>
      <c r="D48" s="155"/>
      <c r="E48" s="155"/>
      <c r="F48" s="155"/>
      <c r="G48" s="155"/>
      <c r="H48" s="155"/>
      <c r="I48" s="155"/>
      <c r="J48" s="155"/>
      <c r="K48" s="155"/>
      <c r="L48" s="155"/>
      <c r="M48" s="155"/>
      <c r="N48" s="155"/>
      <c r="O48" s="155"/>
      <c r="P48" s="155"/>
      <c r="Q48" s="155"/>
      <c r="R48" s="155"/>
      <c r="S48" s="155"/>
      <c r="T48" s="155"/>
      <c r="U48" s="155"/>
      <c r="V48" s="155"/>
      <c r="W48" s="155"/>
      <c r="X48" s="155"/>
      <c r="Y48" s="155" t="s">
        <v>365</v>
      </c>
      <c r="Z48" s="155"/>
      <c r="AA48" s="155"/>
      <c r="AB48" s="155"/>
      <c r="AC48" s="155"/>
      <c r="AD48" s="155"/>
      <c r="AF48" s="93"/>
      <c r="AK48" t="s">
        <v>5773</v>
      </c>
    </row>
    <row r="49" spans="1:45" customFormat="1" ht="15" customHeight="1">
      <c r="A49" s="45"/>
      <c r="B49" s="39"/>
      <c r="C49" s="217" t="s">
        <v>110</v>
      </c>
      <c r="D49" s="217"/>
      <c r="E49" s="58" t="s">
        <v>111</v>
      </c>
      <c r="F49" s="218" t="s">
        <v>112</v>
      </c>
      <c r="G49" s="218"/>
      <c r="H49" s="218"/>
      <c r="I49" s="218"/>
      <c r="J49" s="218"/>
      <c r="K49" s="218"/>
      <c r="L49" s="218"/>
      <c r="M49" s="218"/>
      <c r="N49" s="218"/>
      <c r="O49" s="218"/>
      <c r="P49" s="218"/>
      <c r="Q49" s="218"/>
      <c r="R49" s="218"/>
      <c r="S49" s="218"/>
      <c r="T49" s="218"/>
      <c r="U49" s="218"/>
      <c r="V49" s="218"/>
      <c r="W49" s="218"/>
      <c r="X49" s="218"/>
      <c r="Y49" s="219"/>
      <c r="Z49" s="213"/>
      <c r="AA49" s="213"/>
      <c r="AB49" s="213"/>
      <c r="AC49" s="213"/>
      <c r="AD49" s="213"/>
      <c r="AF49" s="93"/>
      <c r="AK49">
        <f>IF(AND(SUM(S28:AD28)=0,COUNTIF(S28:AD28,"NS")&gt;0),"NS",
IF(AND(SUM(S28:AD28)=0,COUNTIF(S28:AD28,0)&gt;0),0,
IF(AND(SUM(S28:AD28)=0,COUNTIF(S28:AD28,"NA")&gt;0),"NA",
SUM(S28:AD28))))</f>
        <v>0</v>
      </c>
      <c r="AL49">
        <f>IF(OR($AH$47=$AG$47,AND($AK$49=0,Y49=0),AND($AK$49&gt;0,OR(Y49="ns",Y49="na",$AK$49&gt;=Y49))),0,1)</f>
        <v>0</v>
      </c>
      <c r="AR49" s="97" t="s">
        <v>5774</v>
      </c>
      <c r="AS49" s="97">
        <f>SUM($S$28,$Y$28)</f>
        <v>0</v>
      </c>
    </row>
    <row r="50" spans="1:45" customFormat="1" ht="15" customHeight="1">
      <c r="A50" s="45"/>
      <c r="B50" s="39"/>
      <c r="C50" s="217"/>
      <c r="D50" s="217"/>
      <c r="E50" s="58" t="s">
        <v>113</v>
      </c>
      <c r="F50" s="220" t="s">
        <v>114</v>
      </c>
      <c r="G50" s="220"/>
      <c r="H50" s="220"/>
      <c r="I50" s="220"/>
      <c r="J50" s="220"/>
      <c r="K50" s="220"/>
      <c r="L50" s="220"/>
      <c r="M50" s="220"/>
      <c r="N50" s="220"/>
      <c r="O50" s="220"/>
      <c r="P50" s="220"/>
      <c r="Q50" s="220"/>
      <c r="R50" s="220"/>
      <c r="S50" s="220"/>
      <c r="T50" s="220"/>
      <c r="U50" s="220"/>
      <c r="V50" s="220"/>
      <c r="W50" s="220"/>
      <c r="X50" s="220"/>
      <c r="Y50" s="219"/>
      <c r="Z50" s="213"/>
      <c r="AA50" s="213"/>
      <c r="AB50" s="213"/>
      <c r="AC50" s="213"/>
      <c r="AD50" s="213"/>
      <c r="AF50" s="93"/>
      <c r="AL50">
        <f t="shared" ref="AL50:AL94" si="0">IF(OR($AH$47=$AG$47,AND($AK$49=0,Y50=0),AND($AK$49&gt;0,OR(Y50="ns",Y50="na",$AK$49&gt;=Y50))),0,1)</f>
        <v>0</v>
      </c>
      <c r="AR50" s="98" t="s">
        <v>5775</v>
      </c>
      <c r="AS50" s="99">
        <f>COUNTIF(Y49:AD94,"NS")</f>
        <v>0</v>
      </c>
    </row>
    <row r="51" spans="1:45" customFormat="1" ht="15" customHeight="1">
      <c r="A51" s="45"/>
      <c r="B51" s="39"/>
      <c r="C51" s="217"/>
      <c r="D51" s="217"/>
      <c r="E51" s="58" t="s">
        <v>115</v>
      </c>
      <c r="F51" s="220" t="s">
        <v>116</v>
      </c>
      <c r="G51" s="220"/>
      <c r="H51" s="220"/>
      <c r="I51" s="220"/>
      <c r="J51" s="220"/>
      <c r="K51" s="220"/>
      <c r="L51" s="220"/>
      <c r="M51" s="220"/>
      <c r="N51" s="220"/>
      <c r="O51" s="220"/>
      <c r="P51" s="220"/>
      <c r="Q51" s="220"/>
      <c r="R51" s="220"/>
      <c r="S51" s="220"/>
      <c r="T51" s="220"/>
      <c r="U51" s="220"/>
      <c r="V51" s="220"/>
      <c r="W51" s="220"/>
      <c r="X51" s="220"/>
      <c r="Y51" s="219"/>
      <c r="Z51" s="213"/>
      <c r="AA51" s="213"/>
      <c r="AB51" s="213"/>
      <c r="AC51" s="213"/>
      <c r="AD51" s="213"/>
      <c r="AF51" s="93"/>
      <c r="AL51">
        <f t="shared" si="0"/>
        <v>0</v>
      </c>
      <c r="AR51" s="99" t="s">
        <v>5776</v>
      </c>
      <c r="AS51" s="100">
        <f>SUM(Y49:AD94)</f>
        <v>0</v>
      </c>
    </row>
    <row r="52" spans="1:45" customFormat="1" ht="15" customHeight="1">
      <c r="A52" s="45"/>
      <c r="B52" s="39"/>
      <c r="C52" s="217"/>
      <c r="D52" s="217"/>
      <c r="E52" s="58" t="s">
        <v>117</v>
      </c>
      <c r="F52" s="220" t="s">
        <v>166</v>
      </c>
      <c r="G52" s="220"/>
      <c r="H52" s="220"/>
      <c r="I52" s="220"/>
      <c r="J52" s="220"/>
      <c r="K52" s="220"/>
      <c r="L52" s="220"/>
      <c r="M52" s="220"/>
      <c r="N52" s="220"/>
      <c r="O52" s="220"/>
      <c r="P52" s="220"/>
      <c r="Q52" s="220"/>
      <c r="R52" s="220"/>
      <c r="S52" s="220"/>
      <c r="T52" s="220"/>
      <c r="U52" s="220"/>
      <c r="V52" s="220"/>
      <c r="W52" s="220"/>
      <c r="X52" s="220"/>
      <c r="Y52" s="219"/>
      <c r="Z52" s="213"/>
      <c r="AA52" s="213"/>
      <c r="AB52" s="213"/>
      <c r="AC52" s="213"/>
      <c r="AD52" s="213"/>
      <c r="AF52" s="93"/>
      <c r="AL52">
        <f t="shared" si="0"/>
        <v>0</v>
      </c>
      <c r="AR52" s="98" t="s">
        <v>5777</v>
      </c>
      <c r="AS52" s="101">
        <f>IF($AG$47=$AH$47, 0, IF(OR(AND(AS49=0,AS50&gt;0),AND(AS49="NS",AS51&gt;0),AND(AS49="NS",AS51=0,AS50=0)),1,IF(OR(AND(AS50&gt;=2,AS51&lt;AS49),AND(AS49="NS",AS51=0,AS50&gt;0),AS49&lt;=AS51),0,1)))</f>
        <v>0</v>
      </c>
    </row>
    <row r="53" spans="1:45" customFormat="1" ht="15" customHeight="1">
      <c r="A53" s="45"/>
      <c r="B53" s="39"/>
      <c r="C53" s="217"/>
      <c r="D53" s="217"/>
      <c r="E53" s="58" t="s">
        <v>118</v>
      </c>
      <c r="F53" s="220" t="s">
        <v>119</v>
      </c>
      <c r="G53" s="220"/>
      <c r="H53" s="220"/>
      <c r="I53" s="220"/>
      <c r="J53" s="220"/>
      <c r="K53" s="220"/>
      <c r="L53" s="220"/>
      <c r="M53" s="220"/>
      <c r="N53" s="220"/>
      <c r="O53" s="220"/>
      <c r="P53" s="220"/>
      <c r="Q53" s="220"/>
      <c r="R53" s="220"/>
      <c r="S53" s="220"/>
      <c r="T53" s="220"/>
      <c r="U53" s="220"/>
      <c r="V53" s="220"/>
      <c r="W53" s="220"/>
      <c r="X53" s="220"/>
      <c r="Y53" s="219"/>
      <c r="Z53" s="213"/>
      <c r="AA53" s="213"/>
      <c r="AB53" s="213"/>
      <c r="AC53" s="213"/>
      <c r="AD53" s="213"/>
      <c r="AF53" s="93"/>
      <c r="AL53">
        <f t="shared" si="0"/>
        <v>0</v>
      </c>
    </row>
    <row r="54" spans="1:45" customFormat="1" ht="15" customHeight="1">
      <c r="A54" s="45"/>
      <c r="B54" s="39"/>
      <c r="C54" s="217"/>
      <c r="D54" s="217"/>
      <c r="E54" s="58" t="s">
        <v>120</v>
      </c>
      <c r="F54" s="220" t="s">
        <v>167</v>
      </c>
      <c r="G54" s="220"/>
      <c r="H54" s="220"/>
      <c r="I54" s="220"/>
      <c r="J54" s="220"/>
      <c r="K54" s="220"/>
      <c r="L54" s="220"/>
      <c r="M54" s="220"/>
      <c r="N54" s="220"/>
      <c r="O54" s="220"/>
      <c r="P54" s="220"/>
      <c r="Q54" s="220"/>
      <c r="R54" s="220"/>
      <c r="S54" s="220"/>
      <c r="T54" s="220"/>
      <c r="U54" s="220"/>
      <c r="V54" s="220"/>
      <c r="W54" s="220"/>
      <c r="X54" s="220"/>
      <c r="Y54" s="219"/>
      <c r="Z54" s="213"/>
      <c r="AA54" s="213"/>
      <c r="AB54" s="213"/>
      <c r="AC54" s="213"/>
      <c r="AD54" s="213"/>
      <c r="AF54" s="93"/>
      <c r="AL54">
        <f t="shared" si="0"/>
        <v>0</v>
      </c>
    </row>
    <row r="55" spans="1:45" customFormat="1" ht="24" customHeight="1">
      <c r="A55" s="45"/>
      <c r="B55" s="39"/>
      <c r="C55" s="217"/>
      <c r="D55" s="217"/>
      <c r="E55" s="58" t="s">
        <v>121</v>
      </c>
      <c r="F55" s="220" t="s">
        <v>168</v>
      </c>
      <c r="G55" s="220"/>
      <c r="H55" s="220"/>
      <c r="I55" s="220"/>
      <c r="J55" s="220"/>
      <c r="K55" s="220"/>
      <c r="L55" s="220"/>
      <c r="M55" s="220"/>
      <c r="N55" s="220"/>
      <c r="O55" s="220"/>
      <c r="P55" s="220"/>
      <c r="Q55" s="220"/>
      <c r="R55" s="220"/>
      <c r="S55" s="220"/>
      <c r="T55" s="220"/>
      <c r="U55" s="220"/>
      <c r="V55" s="220"/>
      <c r="W55" s="220"/>
      <c r="X55" s="220"/>
      <c r="Y55" s="219"/>
      <c r="Z55" s="213"/>
      <c r="AA55" s="213"/>
      <c r="AB55" s="213"/>
      <c r="AC55" s="213"/>
      <c r="AD55" s="213"/>
      <c r="AF55" s="93"/>
      <c r="AL55">
        <f t="shared" si="0"/>
        <v>0</v>
      </c>
    </row>
    <row r="56" spans="1:45" customFormat="1" ht="15" customHeight="1">
      <c r="A56" s="45"/>
      <c r="B56" s="39"/>
      <c r="C56" s="217"/>
      <c r="D56" s="217"/>
      <c r="E56" s="58" t="s">
        <v>122</v>
      </c>
      <c r="F56" s="220" t="s">
        <v>169</v>
      </c>
      <c r="G56" s="220"/>
      <c r="H56" s="220"/>
      <c r="I56" s="220"/>
      <c r="J56" s="220"/>
      <c r="K56" s="220"/>
      <c r="L56" s="220"/>
      <c r="M56" s="220"/>
      <c r="N56" s="220"/>
      <c r="O56" s="220"/>
      <c r="P56" s="220"/>
      <c r="Q56" s="220"/>
      <c r="R56" s="220"/>
      <c r="S56" s="220"/>
      <c r="T56" s="220"/>
      <c r="U56" s="220"/>
      <c r="V56" s="220"/>
      <c r="W56" s="220"/>
      <c r="X56" s="220"/>
      <c r="Y56" s="219"/>
      <c r="Z56" s="213"/>
      <c r="AA56" s="213"/>
      <c r="AB56" s="213"/>
      <c r="AC56" s="213"/>
      <c r="AD56" s="213"/>
      <c r="AF56" s="93"/>
      <c r="AL56">
        <f t="shared" si="0"/>
        <v>0</v>
      </c>
    </row>
    <row r="57" spans="1:45" customFormat="1" ht="15" customHeight="1">
      <c r="A57" s="45"/>
      <c r="B57" s="39"/>
      <c r="C57" s="217"/>
      <c r="D57" s="217"/>
      <c r="E57" s="58" t="s">
        <v>123</v>
      </c>
      <c r="F57" s="220" t="s">
        <v>124</v>
      </c>
      <c r="G57" s="220"/>
      <c r="H57" s="220"/>
      <c r="I57" s="220"/>
      <c r="J57" s="220"/>
      <c r="K57" s="220"/>
      <c r="L57" s="220"/>
      <c r="M57" s="220"/>
      <c r="N57" s="220"/>
      <c r="O57" s="220"/>
      <c r="P57" s="220"/>
      <c r="Q57" s="220"/>
      <c r="R57" s="220"/>
      <c r="S57" s="220"/>
      <c r="T57" s="220"/>
      <c r="U57" s="220"/>
      <c r="V57" s="220"/>
      <c r="W57" s="220"/>
      <c r="X57" s="220"/>
      <c r="Y57" s="219"/>
      <c r="Z57" s="213"/>
      <c r="AA57" s="213"/>
      <c r="AB57" s="213"/>
      <c r="AC57" s="213"/>
      <c r="AD57" s="213"/>
      <c r="AF57" s="93"/>
      <c r="AL57">
        <f t="shared" si="0"/>
        <v>0</v>
      </c>
    </row>
    <row r="58" spans="1:45" customFormat="1" ht="24" customHeight="1">
      <c r="A58" s="45"/>
      <c r="B58" s="39"/>
      <c r="C58" s="217"/>
      <c r="D58" s="217"/>
      <c r="E58" s="58" t="s">
        <v>78</v>
      </c>
      <c r="F58" s="220" t="s">
        <v>367</v>
      </c>
      <c r="G58" s="220"/>
      <c r="H58" s="220"/>
      <c r="I58" s="220"/>
      <c r="J58" s="220"/>
      <c r="K58" s="220"/>
      <c r="L58" s="220"/>
      <c r="M58" s="220"/>
      <c r="N58" s="220"/>
      <c r="O58" s="220"/>
      <c r="P58" s="220"/>
      <c r="Q58" s="220"/>
      <c r="R58" s="220"/>
      <c r="S58" s="220"/>
      <c r="T58" s="220"/>
      <c r="U58" s="220"/>
      <c r="V58" s="220"/>
      <c r="W58" s="220"/>
      <c r="X58" s="220"/>
      <c r="Y58" s="219"/>
      <c r="Z58" s="213"/>
      <c r="AA58" s="213"/>
      <c r="AB58" s="213"/>
      <c r="AC58" s="213"/>
      <c r="AD58" s="213"/>
      <c r="AF58" s="93"/>
      <c r="AL58">
        <f t="shared" si="0"/>
        <v>0</v>
      </c>
    </row>
    <row r="59" spans="1:45" customFormat="1" ht="15" customHeight="1">
      <c r="A59" s="45"/>
      <c r="B59" s="39"/>
      <c r="C59" s="217"/>
      <c r="D59" s="217"/>
      <c r="E59" s="58" t="s">
        <v>79</v>
      </c>
      <c r="F59" s="220" t="s">
        <v>170</v>
      </c>
      <c r="G59" s="220"/>
      <c r="H59" s="220"/>
      <c r="I59" s="220"/>
      <c r="J59" s="220"/>
      <c r="K59" s="220"/>
      <c r="L59" s="220"/>
      <c r="M59" s="220"/>
      <c r="N59" s="220"/>
      <c r="O59" s="220"/>
      <c r="P59" s="220"/>
      <c r="Q59" s="220"/>
      <c r="R59" s="220"/>
      <c r="S59" s="220"/>
      <c r="T59" s="220"/>
      <c r="U59" s="220"/>
      <c r="V59" s="220"/>
      <c r="W59" s="220"/>
      <c r="X59" s="220"/>
      <c r="Y59" s="219"/>
      <c r="Z59" s="213"/>
      <c r="AA59" s="213"/>
      <c r="AB59" s="213"/>
      <c r="AC59" s="213"/>
      <c r="AD59" s="213"/>
      <c r="AF59" s="93"/>
      <c r="AL59">
        <f t="shared" si="0"/>
        <v>0</v>
      </c>
    </row>
    <row r="60" spans="1:45" customFormat="1" ht="15" customHeight="1">
      <c r="A60" s="45"/>
      <c r="B60" s="39"/>
      <c r="C60" s="217"/>
      <c r="D60" s="217"/>
      <c r="E60" s="58" t="s">
        <v>80</v>
      </c>
      <c r="F60" s="220" t="s">
        <v>171</v>
      </c>
      <c r="G60" s="220"/>
      <c r="H60" s="220"/>
      <c r="I60" s="220"/>
      <c r="J60" s="220"/>
      <c r="K60" s="220"/>
      <c r="L60" s="220"/>
      <c r="M60" s="220"/>
      <c r="N60" s="220"/>
      <c r="O60" s="220"/>
      <c r="P60" s="220"/>
      <c r="Q60" s="220"/>
      <c r="R60" s="220"/>
      <c r="S60" s="220"/>
      <c r="T60" s="220"/>
      <c r="U60" s="220"/>
      <c r="V60" s="220"/>
      <c r="W60" s="220"/>
      <c r="X60" s="220"/>
      <c r="Y60" s="219"/>
      <c r="Z60" s="213"/>
      <c r="AA60" s="213"/>
      <c r="AB60" s="213"/>
      <c r="AC60" s="213"/>
      <c r="AD60" s="213"/>
      <c r="AF60" s="93"/>
      <c r="AL60">
        <f t="shared" si="0"/>
        <v>0</v>
      </c>
    </row>
    <row r="61" spans="1:45" customFormat="1" ht="15" customHeight="1">
      <c r="A61" s="45"/>
      <c r="B61" s="39"/>
      <c r="C61" s="217"/>
      <c r="D61" s="217"/>
      <c r="E61" s="58" t="s">
        <v>81</v>
      </c>
      <c r="F61" s="220" t="s">
        <v>172</v>
      </c>
      <c r="G61" s="220"/>
      <c r="H61" s="220"/>
      <c r="I61" s="220"/>
      <c r="J61" s="220"/>
      <c r="K61" s="220"/>
      <c r="L61" s="220"/>
      <c r="M61" s="220"/>
      <c r="N61" s="220"/>
      <c r="O61" s="220"/>
      <c r="P61" s="220"/>
      <c r="Q61" s="220"/>
      <c r="R61" s="220"/>
      <c r="S61" s="220"/>
      <c r="T61" s="220"/>
      <c r="U61" s="220"/>
      <c r="V61" s="220"/>
      <c r="W61" s="220"/>
      <c r="X61" s="220"/>
      <c r="Y61" s="219"/>
      <c r="Z61" s="213"/>
      <c r="AA61" s="213"/>
      <c r="AB61" s="213"/>
      <c r="AC61" s="213"/>
      <c r="AD61" s="213"/>
      <c r="AF61" s="93"/>
      <c r="AL61">
        <f t="shared" si="0"/>
        <v>0</v>
      </c>
    </row>
    <row r="62" spans="1:45" customFormat="1" ht="24" customHeight="1">
      <c r="A62" s="45"/>
      <c r="B62" s="39"/>
      <c r="C62" s="247" t="s">
        <v>125</v>
      </c>
      <c r="D62" s="248"/>
      <c r="E62" s="59" t="s">
        <v>82</v>
      </c>
      <c r="F62" s="220" t="s">
        <v>173</v>
      </c>
      <c r="G62" s="220"/>
      <c r="H62" s="220"/>
      <c r="I62" s="220"/>
      <c r="J62" s="220"/>
      <c r="K62" s="220"/>
      <c r="L62" s="220"/>
      <c r="M62" s="220"/>
      <c r="N62" s="220"/>
      <c r="O62" s="220"/>
      <c r="P62" s="220"/>
      <c r="Q62" s="220"/>
      <c r="R62" s="220"/>
      <c r="S62" s="220"/>
      <c r="T62" s="220"/>
      <c r="U62" s="220"/>
      <c r="V62" s="220"/>
      <c r="W62" s="220"/>
      <c r="X62" s="220"/>
      <c r="Y62" s="219"/>
      <c r="Z62" s="213"/>
      <c r="AA62" s="213"/>
      <c r="AB62" s="213"/>
      <c r="AC62" s="213"/>
      <c r="AD62" s="213"/>
      <c r="AF62" s="93"/>
      <c r="AL62">
        <f t="shared" si="0"/>
        <v>0</v>
      </c>
    </row>
    <row r="63" spans="1:45" customFormat="1" ht="15" customHeight="1">
      <c r="A63" s="45"/>
      <c r="B63" s="39"/>
      <c r="C63" s="249"/>
      <c r="D63" s="250"/>
      <c r="E63" s="59" t="s">
        <v>83</v>
      </c>
      <c r="F63" s="220" t="s">
        <v>126</v>
      </c>
      <c r="G63" s="220"/>
      <c r="H63" s="220"/>
      <c r="I63" s="220"/>
      <c r="J63" s="220"/>
      <c r="K63" s="220"/>
      <c r="L63" s="220"/>
      <c r="M63" s="220"/>
      <c r="N63" s="220"/>
      <c r="O63" s="220"/>
      <c r="P63" s="220"/>
      <c r="Q63" s="220"/>
      <c r="R63" s="220"/>
      <c r="S63" s="220"/>
      <c r="T63" s="220"/>
      <c r="U63" s="220"/>
      <c r="V63" s="220"/>
      <c r="W63" s="220"/>
      <c r="X63" s="220"/>
      <c r="Y63" s="219"/>
      <c r="Z63" s="213"/>
      <c r="AA63" s="213"/>
      <c r="AB63" s="213"/>
      <c r="AC63" s="213"/>
      <c r="AD63" s="213"/>
      <c r="AF63" s="93"/>
      <c r="AL63">
        <f t="shared" si="0"/>
        <v>0</v>
      </c>
    </row>
    <row r="64" spans="1:45" customFormat="1" ht="24" customHeight="1">
      <c r="A64" s="45"/>
      <c r="B64" s="39"/>
      <c r="C64" s="249"/>
      <c r="D64" s="250"/>
      <c r="E64" s="59" t="s">
        <v>84</v>
      </c>
      <c r="F64" s="220" t="s">
        <v>174</v>
      </c>
      <c r="G64" s="220"/>
      <c r="H64" s="220"/>
      <c r="I64" s="220"/>
      <c r="J64" s="220"/>
      <c r="K64" s="220"/>
      <c r="L64" s="220"/>
      <c r="M64" s="220"/>
      <c r="N64" s="220"/>
      <c r="O64" s="220"/>
      <c r="P64" s="220"/>
      <c r="Q64" s="220"/>
      <c r="R64" s="220"/>
      <c r="S64" s="220"/>
      <c r="T64" s="220"/>
      <c r="U64" s="220"/>
      <c r="V64" s="220"/>
      <c r="W64" s="220"/>
      <c r="X64" s="220"/>
      <c r="Y64" s="219"/>
      <c r="Z64" s="213"/>
      <c r="AA64" s="213"/>
      <c r="AB64" s="213"/>
      <c r="AC64" s="213"/>
      <c r="AD64" s="213"/>
      <c r="AF64" s="93"/>
      <c r="AL64">
        <f t="shared" si="0"/>
        <v>0</v>
      </c>
    </row>
    <row r="65" spans="1:38" customFormat="1" ht="15" customHeight="1">
      <c r="A65" s="45"/>
      <c r="B65" s="39"/>
      <c r="C65" s="249"/>
      <c r="D65" s="250"/>
      <c r="E65" s="59" t="s">
        <v>85</v>
      </c>
      <c r="F65" s="220" t="s">
        <v>175</v>
      </c>
      <c r="G65" s="220"/>
      <c r="H65" s="220"/>
      <c r="I65" s="220"/>
      <c r="J65" s="220"/>
      <c r="K65" s="220"/>
      <c r="L65" s="220"/>
      <c r="M65" s="220"/>
      <c r="N65" s="220"/>
      <c r="O65" s="220"/>
      <c r="P65" s="220"/>
      <c r="Q65" s="220"/>
      <c r="R65" s="220"/>
      <c r="S65" s="220"/>
      <c r="T65" s="220"/>
      <c r="U65" s="220"/>
      <c r="V65" s="220"/>
      <c r="W65" s="220"/>
      <c r="X65" s="220"/>
      <c r="Y65" s="219"/>
      <c r="Z65" s="213"/>
      <c r="AA65" s="213"/>
      <c r="AB65" s="213"/>
      <c r="AC65" s="213"/>
      <c r="AD65" s="213"/>
      <c r="AF65" s="93"/>
      <c r="AL65">
        <f t="shared" si="0"/>
        <v>0</v>
      </c>
    </row>
    <row r="66" spans="1:38" customFormat="1" ht="15" customHeight="1">
      <c r="A66" s="45"/>
      <c r="B66" s="39"/>
      <c r="C66" s="249"/>
      <c r="D66" s="250"/>
      <c r="E66" s="59" t="s">
        <v>86</v>
      </c>
      <c r="F66" s="220" t="s">
        <v>127</v>
      </c>
      <c r="G66" s="220"/>
      <c r="H66" s="220"/>
      <c r="I66" s="220"/>
      <c r="J66" s="220"/>
      <c r="K66" s="220"/>
      <c r="L66" s="220"/>
      <c r="M66" s="220"/>
      <c r="N66" s="220"/>
      <c r="O66" s="220"/>
      <c r="P66" s="220"/>
      <c r="Q66" s="220"/>
      <c r="R66" s="220"/>
      <c r="S66" s="220"/>
      <c r="T66" s="220"/>
      <c r="U66" s="220"/>
      <c r="V66" s="220"/>
      <c r="W66" s="220"/>
      <c r="X66" s="220"/>
      <c r="Y66" s="219"/>
      <c r="Z66" s="213"/>
      <c r="AA66" s="213"/>
      <c r="AB66" s="213"/>
      <c r="AC66" s="213"/>
      <c r="AD66" s="213"/>
      <c r="AF66" s="93"/>
      <c r="AL66">
        <f t="shared" si="0"/>
        <v>0</v>
      </c>
    </row>
    <row r="67" spans="1:38" customFormat="1" ht="24" customHeight="1">
      <c r="A67" s="45"/>
      <c r="B67" s="39"/>
      <c r="C67" s="249"/>
      <c r="D67" s="250"/>
      <c r="E67" s="59" t="s">
        <v>87</v>
      </c>
      <c r="F67" s="220" t="s">
        <v>176</v>
      </c>
      <c r="G67" s="220"/>
      <c r="H67" s="220"/>
      <c r="I67" s="220"/>
      <c r="J67" s="220"/>
      <c r="K67" s="220"/>
      <c r="L67" s="220"/>
      <c r="M67" s="220"/>
      <c r="N67" s="220"/>
      <c r="O67" s="220"/>
      <c r="P67" s="220"/>
      <c r="Q67" s="220"/>
      <c r="R67" s="220"/>
      <c r="S67" s="220"/>
      <c r="T67" s="220"/>
      <c r="U67" s="220"/>
      <c r="V67" s="220"/>
      <c r="W67" s="220"/>
      <c r="X67" s="220"/>
      <c r="Y67" s="219"/>
      <c r="Z67" s="213"/>
      <c r="AA67" s="213"/>
      <c r="AB67" s="213"/>
      <c r="AC67" s="213"/>
      <c r="AD67" s="213"/>
      <c r="AF67" s="93"/>
      <c r="AL67">
        <f t="shared" si="0"/>
        <v>0</v>
      </c>
    </row>
    <row r="68" spans="1:38" customFormat="1" ht="15" customHeight="1">
      <c r="A68" s="45"/>
      <c r="B68" s="39"/>
      <c r="C68" s="249"/>
      <c r="D68" s="250"/>
      <c r="E68" s="59" t="s">
        <v>88</v>
      </c>
      <c r="F68" s="220" t="s">
        <v>128</v>
      </c>
      <c r="G68" s="220"/>
      <c r="H68" s="220"/>
      <c r="I68" s="220"/>
      <c r="J68" s="220"/>
      <c r="K68" s="220"/>
      <c r="L68" s="220"/>
      <c r="M68" s="220"/>
      <c r="N68" s="220"/>
      <c r="O68" s="220"/>
      <c r="P68" s="220"/>
      <c r="Q68" s="220"/>
      <c r="R68" s="220"/>
      <c r="S68" s="220"/>
      <c r="T68" s="220"/>
      <c r="U68" s="220"/>
      <c r="V68" s="220"/>
      <c r="W68" s="220"/>
      <c r="X68" s="220"/>
      <c r="Y68" s="219"/>
      <c r="Z68" s="213"/>
      <c r="AA68" s="213"/>
      <c r="AB68" s="213"/>
      <c r="AC68" s="213"/>
      <c r="AD68" s="213"/>
      <c r="AF68" s="93"/>
      <c r="AL68">
        <f t="shared" si="0"/>
        <v>0</v>
      </c>
    </row>
    <row r="69" spans="1:38" customFormat="1" ht="15" customHeight="1">
      <c r="A69" s="45"/>
      <c r="B69" s="39"/>
      <c r="C69" s="251"/>
      <c r="D69" s="252"/>
      <c r="E69" s="59" t="s">
        <v>89</v>
      </c>
      <c r="F69" s="220" t="s">
        <v>177</v>
      </c>
      <c r="G69" s="220"/>
      <c r="H69" s="220"/>
      <c r="I69" s="220"/>
      <c r="J69" s="220"/>
      <c r="K69" s="220"/>
      <c r="L69" s="220"/>
      <c r="M69" s="220"/>
      <c r="N69" s="220"/>
      <c r="O69" s="220"/>
      <c r="P69" s="220"/>
      <c r="Q69" s="220"/>
      <c r="R69" s="220"/>
      <c r="S69" s="220"/>
      <c r="T69" s="220"/>
      <c r="U69" s="220"/>
      <c r="V69" s="220"/>
      <c r="W69" s="220"/>
      <c r="X69" s="220"/>
      <c r="Y69" s="219"/>
      <c r="Z69" s="213"/>
      <c r="AA69" s="213"/>
      <c r="AB69" s="213"/>
      <c r="AC69" s="213"/>
      <c r="AD69" s="213"/>
      <c r="AF69" s="93"/>
      <c r="AL69">
        <f t="shared" si="0"/>
        <v>0</v>
      </c>
    </row>
    <row r="70" spans="1:38" customFormat="1" ht="15" customHeight="1">
      <c r="A70" s="45"/>
      <c r="B70" s="39"/>
      <c r="C70" s="247" t="s">
        <v>129</v>
      </c>
      <c r="D70" s="248"/>
      <c r="E70" s="59" t="s">
        <v>90</v>
      </c>
      <c r="F70" s="220" t="s">
        <v>130</v>
      </c>
      <c r="G70" s="220"/>
      <c r="H70" s="220"/>
      <c r="I70" s="220"/>
      <c r="J70" s="220"/>
      <c r="K70" s="220"/>
      <c r="L70" s="220"/>
      <c r="M70" s="220"/>
      <c r="N70" s="220"/>
      <c r="O70" s="220"/>
      <c r="P70" s="220"/>
      <c r="Q70" s="220"/>
      <c r="R70" s="220"/>
      <c r="S70" s="220"/>
      <c r="T70" s="220"/>
      <c r="U70" s="220"/>
      <c r="V70" s="220"/>
      <c r="W70" s="220"/>
      <c r="X70" s="220"/>
      <c r="Y70" s="219"/>
      <c r="Z70" s="213"/>
      <c r="AA70" s="213"/>
      <c r="AB70" s="213"/>
      <c r="AC70" s="213"/>
      <c r="AD70" s="213"/>
      <c r="AF70" s="93"/>
      <c r="AL70">
        <f t="shared" si="0"/>
        <v>0</v>
      </c>
    </row>
    <row r="71" spans="1:38" customFormat="1" ht="15" customHeight="1">
      <c r="A71" s="45"/>
      <c r="B71" s="39"/>
      <c r="C71" s="249"/>
      <c r="D71" s="250"/>
      <c r="E71" s="59" t="s">
        <v>91</v>
      </c>
      <c r="F71" s="220" t="s">
        <v>131</v>
      </c>
      <c r="G71" s="220"/>
      <c r="H71" s="220"/>
      <c r="I71" s="220"/>
      <c r="J71" s="220"/>
      <c r="K71" s="220"/>
      <c r="L71" s="220"/>
      <c r="M71" s="220"/>
      <c r="N71" s="220"/>
      <c r="O71" s="220"/>
      <c r="P71" s="220"/>
      <c r="Q71" s="220"/>
      <c r="R71" s="220"/>
      <c r="S71" s="220"/>
      <c r="T71" s="220"/>
      <c r="U71" s="220"/>
      <c r="V71" s="220"/>
      <c r="W71" s="220"/>
      <c r="X71" s="220"/>
      <c r="Y71" s="219"/>
      <c r="Z71" s="213"/>
      <c r="AA71" s="213"/>
      <c r="AB71" s="213"/>
      <c r="AC71" s="213"/>
      <c r="AD71" s="213"/>
      <c r="AF71" s="93"/>
      <c r="AL71">
        <f t="shared" si="0"/>
        <v>0</v>
      </c>
    </row>
    <row r="72" spans="1:38" customFormat="1" ht="15" customHeight="1">
      <c r="A72" s="45"/>
      <c r="B72" s="39"/>
      <c r="C72" s="249"/>
      <c r="D72" s="250"/>
      <c r="E72" s="59" t="s">
        <v>92</v>
      </c>
      <c r="F72" s="220" t="s">
        <v>132</v>
      </c>
      <c r="G72" s="220"/>
      <c r="H72" s="220"/>
      <c r="I72" s="220"/>
      <c r="J72" s="220"/>
      <c r="K72" s="220"/>
      <c r="L72" s="220"/>
      <c r="M72" s="220"/>
      <c r="N72" s="220"/>
      <c r="O72" s="220"/>
      <c r="P72" s="220"/>
      <c r="Q72" s="220"/>
      <c r="R72" s="220"/>
      <c r="S72" s="220"/>
      <c r="T72" s="220"/>
      <c r="U72" s="220"/>
      <c r="V72" s="220"/>
      <c r="W72" s="220"/>
      <c r="X72" s="220"/>
      <c r="Y72" s="219"/>
      <c r="Z72" s="213"/>
      <c r="AA72" s="213"/>
      <c r="AB72" s="213"/>
      <c r="AC72" s="213"/>
      <c r="AD72" s="213"/>
      <c r="AF72" s="93"/>
      <c r="AL72">
        <f t="shared" si="0"/>
        <v>0</v>
      </c>
    </row>
    <row r="73" spans="1:38" customFormat="1" ht="24" customHeight="1">
      <c r="A73" s="45"/>
      <c r="B73" s="39"/>
      <c r="C73" s="249"/>
      <c r="D73" s="250"/>
      <c r="E73" s="59" t="s">
        <v>93</v>
      </c>
      <c r="F73" s="220" t="s">
        <v>178</v>
      </c>
      <c r="G73" s="220"/>
      <c r="H73" s="220"/>
      <c r="I73" s="220"/>
      <c r="J73" s="220"/>
      <c r="K73" s="220"/>
      <c r="L73" s="220"/>
      <c r="M73" s="220"/>
      <c r="N73" s="220"/>
      <c r="O73" s="220"/>
      <c r="P73" s="220"/>
      <c r="Q73" s="220"/>
      <c r="R73" s="220"/>
      <c r="S73" s="220"/>
      <c r="T73" s="220"/>
      <c r="U73" s="220"/>
      <c r="V73" s="220"/>
      <c r="W73" s="220"/>
      <c r="X73" s="220"/>
      <c r="Y73" s="219"/>
      <c r="Z73" s="213"/>
      <c r="AA73" s="213"/>
      <c r="AB73" s="213"/>
      <c r="AC73" s="213"/>
      <c r="AD73" s="213"/>
      <c r="AF73" s="93"/>
      <c r="AL73">
        <f t="shared" si="0"/>
        <v>0</v>
      </c>
    </row>
    <row r="74" spans="1:38" customFormat="1" ht="24" customHeight="1">
      <c r="A74" s="45"/>
      <c r="B74" s="39"/>
      <c r="C74" s="249"/>
      <c r="D74" s="250"/>
      <c r="E74" s="59" t="s">
        <v>94</v>
      </c>
      <c r="F74" s="220" t="s">
        <v>335</v>
      </c>
      <c r="G74" s="220"/>
      <c r="H74" s="220"/>
      <c r="I74" s="220"/>
      <c r="J74" s="220"/>
      <c r="K74" s="220"/>
      <c r="L74" s="220"/>
      <c r="M74" s="220"/>
      <c r="N74" s="220"/>
      <c r="O74" s="220"/>
      <c r="P74" s="220"/>
      <c r="Q74" s="220"/>
      <c r="R74" s="220"/>
      <c r="S74" s="220"/>
      <c r="T74" s="220"/>
      <c r="U74" s="220"/>
      <c r="V74" s="220"/>
      <c r="W74" s="220"/>
      <c r="X74" s="220"/>
      <c r="Y74" s="219"/>
      <c r="Z74" s="213"/>
      <c r="AA74" s="213"/>
      <c r="AB74" s="213"/>
      <c r="AC74" s="213"/>
      <c r="AD74" s="213"/>
      <c r="AF74" s="93"/>
      <c r="AL74">
        <f t="shared" si="0"/>
        <v>0</v>
      </c>
    </row>
    <row r="75" spans="1:38" customFormat="1" ht="15" customHeight="1">
      <c r="A75" s="45"/>
      <c r="B75" s="39"/>
      <c r="C75" s="249"/>
      <c r="D75" s="250"/>
      <c r="E75" s="59" t="s">
        <v>95</v>
      </c>
      <c r="F75" s="220" t="s">
        <v>133</v>
      </c>
      <c r="G75" s="220"/>
      <c r="H75" s="220"/>
      <c r="I75" s="220"/>
      <c r="J75" s="220"/>
      <c r="K75" s="220"/>
      <c r="L75" s="220"/>
      <c r="M75" s="220"/>
      <c r="N75" s="220"/>
      <c r="O75" s="220"/>
      <c r="P75" s="220"/>
      <c r="Q75" s="220"/>
      <c r="R75" s="220"/>
      <c r="S75" s="220"/>
      <c r="T75" s="220"/>
      <c r="U75" s="220"/>
      <c r="V75" s="220"/>
      <c r="W75" s="220"/>
      <c r="X75" s="220"/>
      <c r="Y75" s="219"/>
      <c r="Z75" s="213"/>
      <c r="AA75" s="213"/>
      <c r="AB75" s="213"/>
      <c r="AC75" s="213"/>
      <c r="AD75" s="213"/>
      <c r="AF75" s="93"/>
      <c r="AL75">
        <f t="shared" si="0"/>
        <v>0</v>
      </c>
    </row>
    <row r="76" spans="1:38" customFormat="1" ht="24" customHeight="1">
      <c r="A76" s="45"/>
      <c r="B76" s="39"/>
      <c r="C76" s="249"/>
      <c r="D76" s="250"/>
      <c r="E76" s="59" t="s">
        <v>96</v>
      </c>
      <c r="F76" s="220" t="s">
        <v>179</v>
      </c>
      <c r="G76" s="220"/>
      <c r="H76" s="220"/>
      <c r="I76" s="220"/>
      <c r="J76" s="220"/>
      <c r="K76" s="220"/>
      <c r="L76" s="220"/>
      <c r="M76" s="220"/>
      <c r="N76" s="220"/>
      <c r="O76" s="220"/>
      <c r="P76" s="220"/>
      <c r="Q76" s="220"/>
      <c r="R76" s="220"/>
      <c r="S76" s="220"/>
      <c r="T76" s="220"/>
      <c r="U76" s="220"/>
      <c r="V76" s="220"/>
      <c r="W76" s="220"/>
      <c r="X76" s="220"/>
      <c r="Y76" s="219"/>
      <c r="Z76" s="213"/>
      <c r="AA76" s="213"/>
      <c r="AB76" s="213"/>
      <c r="AC76" s="213"/>
      <c r="AD76" s="213"/>
      <c r="AF76" s="93"/>
      <c r="AL76">
        <f t="shared" si="0"/>
        <v>0</v>
      </c>
    </row>
    <row r="77" spans="1:38" customFormat="1" ht="24" customHeight="1">
      <c r="A77" s="45"/>
      <c r="B77" s="39"/>
      <c r="C77" s="249"/>
      <c r="D77" s="250"/>
      <c r="E77" s="59" t="s">
        <v>97</v>
      </c>
      <c r="F77" s="220" t="s">
        <v>180</v>
      </c>
      <c r="G77" s="220"/>
      <c r="H77" s="220"/>
      <c r="I77" s="220"/>
      <c r="J77" s="220"/>
      <c r="K77" s="220"/>
      <c r="L77" s="220"/>
      <c r="M77" s="220"/>
      <c r="N77" s="220"/>
      <c r="O77" s="220"/>
      <c r="P77" s="220"/>
      <c r="Q77" s="220"/>
      <c r="R77" s="220"/>
      <c r="S77" s="220"/>
      <c r="T77" s="220"/>
      <c r="U77" s="220"/>
      <c r="V77" s="220"/>
      <c r="W77" s="220"/>
      <c r="X77" s="220"/>
      <c r="Y77" s="219"/>
      <c r="Z77" s="213"/>
      <c r="AA77" s="213"/>
      <c r="AB77" s="213"/>
      <c r="AC77" s="213"/>
      <c r="AD77" s="213"/>
      <c r="AF77" s="93"/>
      <c r="AL77">
        <f t="shared" si="0"/>
        <v>0</v>
      </c>
    </row>
    <row r="78" spans="1:38" customFormat="1" ht="15" customHeight="1">
      <c r="A78" s="45"/>
      <c r="B78" s="39"/>
      <c r="C78" s="249"/>
      <c r="D78" s="250"/>
      <c r="E78" s="59" t="s">
        <v>98</v>
      </c>
      <c r="F78" s="220" t="s">
        <v>181</v>
      </c>
      <c r="G78" s="220"/>
      <c r="H78" s="220"/>
      <c r="I78" s="220"/>
      <c r="J78" s="220"/>
      <c r="K78" s="220"/>
      <c r="L78" s="220"/>
      <c r="M78" s="220"/>
      <c r="N78" s="220"/>
      <c r="O78" s="220"/>
      <c r="P78" s="220"/>
      <c r="Q78" s="220"/>
      <c r="R78" s="220"/>
      <c r="S78" s="220"/>
      <c r="T78" s="220"/>
      <c r="U78" s="220"/>
      <c r="V78" s="220"/>
      <c r="W78" s="220"/>
      <c r="X78" s="220"/>
      <c r="Y78" s="219"/>
      <c r="Z78" s="213"/>
      <c r="AA78" s="213"/>
      <c r="AB78" s="213"/>
      <c r="AC78" s="213"/>
      <c r="AD78" s="213"/>
      <c r="AF78" s="93"/>
      <c r="AL78">
        <f t="shared" si="0"/>
        <v>0</v>
      </c>
    </row>
    <row r="79" spans="1:38" customFormat="1" ht="15" customHeight="1">
      <c r="A79" s="45"/>
      <c r="B79" s="39"/>
      <c r="C79" s="249"/>
      <c r="D79" s="250"/>
      <c r="E79" s="59" t="s">
        <v>99</v>
      </c>
      <c r="F79" s="220" t="s">
        <v>182</v>
      </c>
      <c r="G79" s="220"/>
      <c r="H79" s="220"/>
      <c r="I79" s="220"/>
      <c r="J79" s="220"/>
      <c r="K79" s="220"/>
      <c r="L79" s="220"/>
      <c r="M79" s="220"/>
      <c r="N79" s="220"/>
      <c r="O79" s="220"/>
      <c r="P79" s="220"/>
      <c r="Q79" s="220"/>
      <c r="R79" s="220"/>
      <c r="S79" s="220"/>
      <c r="T79" s="220"/>
      <c r="U79" s="220"/>
      <c r="V79" s="220"/>
      <c r="W79" s="220"/>
      <c r="X79" s="220"/>
      <c r="Y79" s="219"/>
      <c r="Z79" s="213"/>
      <c r="AA79" s="213"/>
      <c r="AB79" s="213"/>
      <c r="AC79" s="213"/>
      <c r="AD79" s="213"/>
      <c r="AF79" s="93"/>
      <c r="AL79">
        <f t="shared" si="0"/>
        <v>0</v>
      </c>
    </row>
    <row r="80" spans="1:38" customFormat="1" ht="24" customHeight="1">
      <c r="A80" s="45"/>
      <c r="B80" s="39"/>
      <c r="C80" s="249"/>
      <c r="D80" s="250"/>
      <c r="E80" s="59" t="s">
        <v>100</v>
      </c>
      <c r="F80" s="220" t="s">
        <v>183</v>
      </c>
      <c r="G80" s="220"/>
      <c r="H80" s="220"/>
      <c r="I80" s="220"/>
      <c r="J80" s="220"/>
      <c r="K80" s="220"/>
      <c r="L80" s="220"/>
      <c r="M80" s="220"/>
      <c r="N80" s="220"/>
      <c r="O80" s="220"/>
      <c r="P80" s="220"/>
      <c r="Q80" s="220"/>
      <c r="R80" s="220"/>
      <c r="S80" s="220"/>
      <c r="T80" s="220"/>
      <c r="U80" s="220"/>
      <c r="V80" s="220"/>
      <c r="W80" s="220"/>
      <c r="X80" s="220"/>
      <c r="Y80" s="219"/>
      <c r="Z80" s="213"/>
      <c r="AA80" s="213"/>
      <c r="AB80" s="213"/>
      <c r="AC80" s="213"/>
      <c r="AD80" s="213"/>
      <c r="AF80" s="93"/>
      <c r="AL80">
        <f t="shared" si="0"/>
        <v>0</v>
      </c>
    </row>
    <row r="81" spans="1:47" customFormat="1" ht="15" customHeight="1">
      <c r="A81" s="45"/>
      <c r="B81" s="39"/>
      <c r="C81" s="251"/>
      <c r="D81" s="252"/>
      <c r="E81" s="59" t="s">
        <v>101</v>
      </c>
      <c r="F81" s="220" t="s">
        <v>184</v>
      </c>
      <c r="G81" s="220"/>
      <c r="H81" s="220"/>
      <c r="I81" s="220"/>
      <c r="J81" s="220"/>
      <c r="K81" s="220"/>
      <c r="L81" s="220"/>
      <c r="M81" s="220"/>
      <c r="N81" s="220"/>
      <c r="O81" s="220"/>
      <c r="P81" s="220"/>
      <c r="Q81" s="220"/>
      <c r="R81" s="220"/>
      <c r="S81" s="220"/>
      <c r="T81" s="220"/>
      <c r="U81" s="220"/>
      <c r="V81" s="220"/>
      <c r="W81" s="220"/>
      <c r="X81" s="220"/>
      <c r="Y81" s="219"/>
      <c r="Z81" s="213"/>
      <c r="AA81" s="213"/>
      <c r="AB81" s="213"/>
      <c r="AC81" s="213"/>
      <c r="AD81" s="213"/>
      <c r="AF81" s="93"/>
      <c r="AL81">
        <f t="shared" si="0"/>
        <v>0</v>
      </c>
      <c r="AT81">
        <f>IF(AND(SUM(AT77:AT80)=0,COUNTIF(AT77:AT80,"NS")&gt;0),"NS",
IF(AND(SUM(AT77:AT80)=0,COUNTIF(AT77:AT80,0)&gt;0),0,
IF(AND(SUM(AT77:AT80)=0,COUNTIF(AT77:AT80,"NA")&gt;0),"NA",
SUM(AT77:AT80))))</f>
        <v>0</v>
      </c>
    </row>
    <row r="82" spans="1:47" customFormat="1" ht="15" customHeight="1">
      <c r="A82" s="45"/>
      <c r="B82" s="39"/>
      <c r="C82" s="247" t="s">
        <v>134</v>
      </c>
      <c r="D82" s="248"/>
      <c r="E82" s="59" t="s">
        <v>102</v>
      </c>
      <c r="F82" s="220" t="s">
        <v>135</v>
      </c>
      <c r="G82" s="220"/>
      <c r="H82" s="220"/>
      <c r="I82" s="220"/>
      <c r="J82" s="220"/>
      <c r="K82" s="220"/>
      <c r="L82" s="220"/>
      <c r="M82" s="220"/>
      <c r="N82" s="220"/>
      <c r="O82" s="220"/>
      <c r="P82" s="220"/>
      <c r="Q82" s="220"/>
      <c r="R82" s="220"/>
      <c r="S82" s="220"/>
      <c r="T82" s="220"/>
      <c r="U82" s="220"/>
      <c r="V82" s="220"/>
      <c r="W82" s="220"/>
      <c r="X82" s="220"/>
      <c r="Y82" s="219"/>
      <c r="Z82" s="213"/>
      <c r="AA82" s="213"/>
      <c r="AB82" s="213"/>
      <c r="AC82" s="213"/>
      <c r="AD82" s="213"/>
      <c r="AF82" s="93"/>
      <c r="AL82">
        <f t="shared" si="0"/>
        <v>0</v>
      </c>
    </row>
    <row r="83" spans="1:47" customFormat="1" ht="15" customHeight="1">
      <c r="A83" s="45"/>
      <c r="B83" s="39"/>
      <c r="C83" s="249"/>
      <c r="D83" s="250"/>
      <c r="E83" s="59" t="s">
        <v>103</v>
      </c>
      <c r="F83" s="220" t="s">
        <v>136</v>
      </c>
      <c r="G83" s="220"/>
      <c r="H83" s="220"/>
      <c r="I83" s="220"/>
      <c r="J83" s="220"/>
      <c r="K83" s="220"/>
      <c r="L83" s="220"/>
      <c r="M83" s="220"/>
      <c r="N83" s="220"/>
      <c r="O83" s="220"/>
      <c r="P83" s="220"/>
      <c r="Q83" s="220"/>
      <c r="R83" s="220"/>
      <c r="S83" s="220"/>
      <c r="T83" s="220"/>
      <c r="U83" s="220"/>
      <c r="V83" s="220"/>
      <c r="W83" s="220"/>
      <c r="X83" s="220"/>
      <c r="Y83" s="219"/>
      <c r="Z83" s="213"/>
      <c r="AA83" s="213"/>
      <c r="AB83" s="213"/>
      <c r="AC83" s="213"/>
      <c r="AD83" s="213"/>
      <c r="AF83" s="93"/>
      <c r="AL83">
        <f t="shared" si="0"/>
        <v>0</v>
      </c>
    </row>
    <row r="84" spans="1:47" customFormat="1" ht="24" customHeight="1">
      <c r="A84" s="45"/>
      <c r="B84" s="39"/>
      <c r="C84" s="249"/>
      <c r="D84" s="250"/>
      <c r="E84" s="59" t="s">
        <v>185</v>
      </c>
      <c r="F84" s="220" t="s">
        <v>186</v>
      </c>
      <c r="G84" s="220"/>
      <c r="H84" s="220"/>
      <c r="I84" s="220"/>
      <c r="J84" s="220"/>
      <c r="K84" s="220"/>
      <c r="L84" s="220"/>
      <c r="M84" s="220"/>
      <c r="N84" s="220"/>
      <c r="O84" s="220"/>
      <c r="P84" s="220"/>
      <c r="Q84" s="220"/>
      <c r="R84" s="220"/>
      <c r="S84" s="220"/>
      <c r="T84" s="220"/>
      <c r="U84" s="220"/>
      <c r="V84" s="220"/>
      <c r="W84" s="220"/>
      <c r="X84" s="220"/>
      <c r="Y84" s="213"/>
      <c r="Z84" s="213"/>
      <c r="AA84" s="213"/>
      <c r="AB84" s="213"/>
      <c r="AC84" s="213"/>
      <c r="AD84" s="213"/>
      <c r="AF84" s="93"/>
      <c r="AL84">
        <f t="shared" si="0"/>
        <v>0</v>
      </c>
    </row>
    <row r="85" spans="1:47" customFormat="1" ht="15" customHeight="1">
      <c r="A85" s="45"/>
      <c r="B85" s="39"/>
      <c r="C85" s="249"/>
      <c r="D85" s="250"/>
      <c r="E85" s="59" t="s">
        <v>187</v>
      </c>
      <c r="F85" s="220" t="s">
        <v>137</v>
      </c>
      <c r="G85" s="220"/>
      <c r="H85" s="220"/>
      <c r="I85" s="220"/>
      <c r="J85" s="220"/>
      <c r="K85" s="220"/>
      <c r="L85" s="220"/>
      <c r="M85" s="220"/>
      <c r="N85" s="220"/>
      <c r="O85" s="220"/>
      <c r="P85" s="220"/>
      <c r="Q85" s="220"/>
      <c r="R85" s="220"/>
      <c r="S85" s="220"/>
      <c r="T85" s="220"/>
      <c r="U85" s="220"/>
      <c r="V85" s="220"/>
      <c r="W85" s="220"/>
      <c r="X85" s="220"/>
      <c r="Y85" s="213"/>
      <c r="Z85" s="213"/>
      <c r="AA85" s="213"/>
      <c r="AB85" s="213"/>
      <c r="AC85" s="213"/>
      <c r="AD85" s="213"/>
      <c r="AF85" s="93"/>
      <c r="AL85">
        <f t="shared" si="0"/>
        <v>0</v>
      </c>
    </row>
    <row r="86" spans="1:47" customFormat="1" ht="15" customHeight="1">
      <c r="A86" s="45"/>
      <c r="B86" s="39"/>
      <c r="C86" s="249"/>
      <c r="D86" s="250"/>
      <c r="E86" s="59" t="s">
        <v>188</v>
      </c>
      <c r="F86" s="220" t="s">
        <v>138</v>
      </c>
      <c r="G86" s="220"/>
      <c r="H86" s="220"/>
      <c r="I86" s="220"/>
      <c r="J86" s="220"/>
      <c r="K86" s="220"/>
      <c r="L86" s="220"/>
      <c r="M86" s="220"/>
      <c r="N86" s="220"/>
      <c r="O86" s="220"/>
      <c r="P86" s="220"/>
      <c r="Q86" s="220"/>
      <c r="R86" s="220"/>
      <c r="S86" s="220"/>
      <c r="T86" s="220"/>
      <c r="U86" s="220"/>
      <c r="V86" s="220"/>
      <c r="W86" s="220"/>
      <c r="X86" s="220"/>
      <c r="Y86" s="213"/>
      <c r="Z86" s="213"/>
      <c r="AA86" s="213"/>
      <c r="AB86" s="213"/>
      <c r="AC86" s="213"/>
      <c r="AD86" s="213"/>
      <c r="AF86" s="93"/>
      <c r="AL86">
        <f t="shared" si="0"/>
        <v>0</v>
      </c>
    </row>
    <row r="87" spans="1:47" customFormat="1" ht="15" customHeight="1">
      <c r="A87" s="45"/>
      <c r="B87" s="39"/>
      <c r="C87" s="251"/>
      <c r="D87" s="252"/>
      <c r="E87" s="59" t="s">
        <v>189</v>
      </c>
      <c r="F87" s="220" t="s">
        <v>190</v>
      </c>
      <c r="G87" s="220"/>
      <c r="H87" s="220"/>
      <c r="I87" s="220"/>
      <c r="J87" s="220"/>
      <c r="K87" s="220"/>
      <c r="L87" s="220"/>
      <c r="M87" s="220"/>
      <c r="N87" s="220"/>
      <c r="O87" s="220"/>
      <c r="P87" s="220"/>
      <c r="Q87" s="220"/>
      <c r="R87" s="220"/>
      <c r="S87" s="220"/>
      <c r="T87" s="220"/>
      <c r="U87" s="220"/>
      <c r="V87" s="220"/>
      <c r="W87" s="220"/>
      <c r="X87" s="220"/>
      <c r="Y87" s="213"/>
      <c r="Z87" s="213"/>
      <c r="AA87" s="213"/>
      <c r="AB87" s="213"/>
      <c r="AC87" s="213"/>
      <c r="AD87" s="213"/>
      <c r="AF87" s="93"/>
      <c r="AL87">
        <f t="shared" si="0"/>
        <v>0</v>
      </c>
    </row>
    <row r="88" spans="1:47" customFormat="1" ht="24" customHeight="1">
      <c r="A88" s="45"/>
      <c r="B88" s="39"/>
      <c r="C88" s="247" t="s">
        <v>336</v>
      </c>
      <c r="D88" s="248"/>
      <c r="E88" s="59" t="s">
        <v>191</v>
      </c>
      <c r="F88" s="220" t="s">
        <v>337</v>
      </c>
      <c r="G88" s="220"/>
      <c r="H88" s="220"/>
      <c r="I88" s="220"/>
      <c r="J88" s="220"/>
      <c r="K88" s="220"/>
      <c r="L88" s="220"/>
      <c r="M88" s="220"/>
      <c r="N88" s="220"/>
      <c r="O88" s="220"/>
      <c r="P88" s="220"/>
      <c r="Q88" s="220"/>
      <c r="R88" s="220"/>
      <c r="S88" s="220"/>
      <c r="T88" s="220"/>
      <c r="U88" s="220"/>
      <c r="V88" s="220"/>
      <c r="W88" s="220"/>
      <c r="X88" s="220"/>
      <c r="Y88" s="213"/>
      <c r="Z88" s="213"/>
      <c r="AA88" s="213"/>
      <c r="AB88" s="213"/>
      <c r="AC88" s="213"/>
      <c r="AD88" s="213"/>
      <c r="AF88" s="93"/>
      <c r="AL88">
        <f t="shared" si="0"/>
        <v>0</v>
      </c>
    </row>
    <row r="89" spans="1:47" customFormat="1" ht="15" customHeight="1">
      <c r="A89" s="45"/>
      <c r="B89" s="39"/>
      <c r="C89" s="249"/>
      <c r="D89" s="250"/>
      <c r="E89" s="59" t="s">
        <v>192</v>
      </c>
      <c r="F89" s="220" t="s">
        <v>338</v>
      </c>
      <c r="G89" s="220"/>
      <c r="H89" s="220"/>
      <c r="I89" s="220"/>
      <c r="J89" s="220"/>
      <c r="K89" s="220"/>
      <c r="L89" s="220"/>
      <c r="M89" s="220"/>
      <c r="N89" s="220"/>
      <c r="O89" s="220"/>
      <c r="P89" s="220"/>
      <c r="Q89" s="220"/>
      <c r="R89" s="220"/>
      <c r="S89" s="220"/>
      <c r="T89" s="220"/>
      <c r="U89" s="220"/>
      <c r="V89" s="220"/>
      <c r="W89" s="220"/>
      <c r="X89" s="220"/>
      <c r="Y89" s="213"/>
      <c r="Z89" s="213"/>
      <c r="AA89" s="213"/>
      <c r="AB89" s="213"/>
      <c r="AC89" s="213"/>
      <c r="AD89" s="213"/>
      <c r="AF89" s="93"/>
      <c r="AL89">
        <f t="shared" si="0"/>
        <v>0</v>
      </c>
    </row>
    <row r="90" spans="1:47" customFormat="1" ht="24" customHeight="1">
      <c r="A90" s="45"/>
      <c r="B90" s="39"/>
      <c r="C90" s="249"/>
      <c r="D90" s="250"/>
      <c r="E90" s="62" t="s">
        <v>193</v>
      </c>
      <c r="F90" s="220" t="s">
        <v>339</v>
      </c>
      <c r="G90" s="220"/>
      <c r="H90" s="220"/>
      <c r="I90" s="220"/>
      <c r="J90" s="220"/>
      <c r="K90" s="220"/>
      <c r="L90" s="220"/>
      <c r="M90" s="220"/>
      <c r="N90" s="220"/>
      <c r="O90" s="220"/>
      <c r="P90" s="220"/>
      <c r="Q90" s="220"/>
      <c r="R90" s="220"/>
      <c r="S90" s="220"/>
      <c r="T90" s="220"/>
      <c r="U90" s="220"/>
      <c r="V90" s="220"/>
      <c r="W90" s="220"/>
      <c r="X90" s="220"/>
      <c r="Y90" s="213"/>
      <c r="Z90" s="213"/>
      <c r="AA90" s="213"/>
      <c r="AB90" s="213"/>
      <c r="AC90" s="213"/>
      <c r="AD90" s="213"/>
      <c r="AF90" s="93"/>
      <c r="AL90">
        <f t="shared" si="0"/>
        <v>0</v>
      </c>
    </row>
    <row r="91" spans="1:47" customFormat="1" ht="24" customHeight="1">
      <c r="A91" s="45"/>
      <c r="B91" s="39"/>
      <c r="C91" s="249"/>
      <c r="D91" s="250"/>
      <c r="E91" s="62" t="s">
        <v>194</v>
      </c>
      <c r="F91" s="220" t="s">
        <v>195</v>
      </c>
      <c r="G91" s="220"/>
      <c r="H91" s="220"/>
      <c r="I91" s="220"/>
      <c r="J91" s="220"/>
      <c r="K91" s="220"/>
      <c r="L91" s="220"/>
      <c r="M91" s="220"/>
      <c r="N91" s="220"/>
      <c r="O91" s="220"/>
      <c r="P91" s="220"/>
      <c r="Q91" s="220"/>
      <c r="R91" s="220"/>
      <c r="S91" s="220"/>
      <c r="T91" s="220"/>
      <c r="U91" s="220"/>
      <c r="V91" s="220"/>
      <c r="W91" s="220"/>
      <c r="X91" s="220"/>
      <c r="Y91" s="213"/>
      <c r="Z91" s="213"/>
      <c r="AA91" s="213"/>
      <c r="AB91" s="213"/>
      <c r="AC91" s="213"/>
      <c r="AD91" s="213"/>
      <c r="AF91" s="93"/>
      <c r="AL91">
        <f t="shared" si="0"/>
        <v>0</v>
      </c>
    </row>
    <row r="92" spans="1:47" customFormat="1" ht="15" customHeight="1">
      <c r="A92" s="45"/>
      <c r="B92" s="39"/>
      <c r="C92" s="251"/>
      <c r="D92" s="252"/>
      <c r="E92" s="62" t="s">
        <v>196</v>
      </c>
      <c r="F92" s="220" t="s">
        <v>340</v>
      </c>
      <c r="G92" s="220"/>
      <c r="H92" s="220"/>
      <c r="I92" s="220"/>
      <c r="J92" s="220"/>
      <c r="K92" s="220"/>
      <c r="L92" s="220"/>
      <c r="M92" s="220"/>
      <c r="N92" s="220"/>
      <c r="O92" s="220"/>
      <c r="P92" s="220"/>
      <c r="Q92" s="220"/>
      <c r="R92" s="220"/>
      <c r="S92" s="220"/>
      <c r="T92" s="220"/>
      <c r="U92" s="220"/>
      <c r="V92" s="220"/>
      <c r="W92" s="220"/>
      <c r="X92" s="220"/>
      <c r="Y92" s="213"/>
      <c r="Z92" s="213"/>
      <c r="AA92" s="213"/>
      <c r="AB92" s="213"/>
      <c r="AC92" s="213"/>
      <c r="AD92" s="213"/>
      <c r="AF92" s="93"/>
      <c r="AL92">
        <f t="shared" si="0"/>
        <v>0</v>
      </c>
    </row>
    <row r="93" spans="1:47" customFormat="1" ht="15" customHeight="1">
      <c r="A93" s="45"/>
      <c r="B93" s="39"/>
      <c r="C93" s="256" t="s">
        <v>197</v>
      </c>
      <c r="D93" s="257"/>
      <c r="E93" s="258"/>
      <c r="F93" s="259" t="s">
        <v>198</v>
      </c>
      <c r="G93" s="260"/>
      <c r="H93" s="260"/>
      <c r="I93" s="260"/>
      <c r="J93" s="260"/>
      <c r="K93" s="260"/>
      <c r="L93" s="260"/>
      <c r="M93" s="260"/>
      <c r="N93" s="260"/>
      <c r="O93" s="260"/>
      <c r="P93" s="260"/>
      <c r="Q93" s="260"/>
      <c r="R93" s="260"/>
      <c r="S93" s="260"/>
      <c r="T93" s="260"/>
      <c r="U93" s="260"/>
      <c r="V93" s="260"/>
      <c r="W93" s="260"/>
      <c r="X93" s="261"/>
      <c r="Y93" s="213"/>
      <c r="Z93" s="213"/>
      <c r="AA93" s="213"/>
      <c r="AB93" s="213"/>
      <c r="AC93" s="213"/>
      <c r="AD93" s="213"/>
      <c r="AF93" s="93"/>
      <c r="AL93">
        <f t="shared" si="0"/>
        <v>0</v>
      </c>
    </row>
    <row r="94" spans="1:47" customFormat="1" ht="15" customHeight="1">
      <c r="A94" s="45"/>
      <c r="B94" s="39"/>
      <c r="C94" s="262" t="s">
        <v>199</v>
      </c>
      <c r="D94" s="159"/>
      <c r="E94" s="156"/>
      <c r="F94" s="259" t="s">
        <v>200</v>
      </c>
      <c r="G94" s="260"/>
      <c r="H94" s="260"/>
      <c r="I94" s="260"/>
      <c r="J94" s="260"/>
      <c r="K94" s="260"/>
      <c r="L94" s="260"/>
      <c r="M94" s="260"/>
      <c r="N94" s="260"/>
      <c r="O94" s="260"/>
      <c r="P94" s="260"/>
      <c r="Q94" s="260"/>
      <c r="R94" s="260"/>
      <c r="S94" s="260"/>
      <c r="T94" s="260"/>
      <c r="U94" s="260"/>
      <c r="V94" s="260"/>
      <c r="W94" s="260"/>
      <c r="X94" s="261"/>
      <c r="Y94" s="213"/>
      <c r="Z94" s="213"/>
      <c r="AA94" s="213"/>
      <c r="AB94" s="213"/>
      <c r="AC94" s="213"/>
      <c r="AD94" s="213"/>
      <c r="AF94" s="93"/>
      <c r="AL94">
        <f t="shared" si="0"/>
        <v>0</v>
      </c>
      <c r="AM94">
        <f>IF(OR($AH$48=$AG$48,AND($AK$50=0,Y94=0),AND($AK$50&gt;0,OR(Y94="ns",$AK$50&gt;=Y94))),0,1)</f>
        <v>0</v>
      </c>
    </row>
    <row r="95" spans="1:47" ht="15" customHeight="1">
      <c r="A95" s="45"/>
      <c r="B95" s="39"/>
      <c r="C95"/>
      <c r="D95"/>
      <c r="E95"/>
      <c r="F95"/>
      <c r="G95"/>
      <c r="H95"/>
      <c r="I95"/>
      <c r="J95"/>
      <c r="K95"/>
      <c r="L95"/>
      <c r="M95"/>
      <c r="N95"/>
      <c r="O95"/>
      <c r="P95"/>
      <c r="Q95"/>
      <c r="R95"/>
      <c r="S95"/>
      <c r="T95"/>
      <c r="U95"/>
      <c r="V95"/>
      <c r="W95"/>
      <c r="X95" s="90" t="s">
        <v>394</v>
      </c>
      <c r="Y95" s="159">
        <f>IF(AND(SUM(Y49:AD94)=0,COUNTIF(Y49:AD94,"NS")&gt;0),"NS",
IF(AND(SUM(Y49:AD94)=0,COUNTIF(Y49:AD94,0)&gt;0),0,
IF(AND(SUM(Y49:AD94)=0,COUNTIF(Y49:AD94,"NA")&gt;0),"NA",
SUM(Y49:AD94))))</f>
        <v>0</v>
      </c>
      <c r="Z95" s="159"/>
      <c r="AA95" s="159"/>
      <c r="AB95" s="159"/>
      <c r="AC95" s="159"/>
      <c r="AD95" s="159"/>
      <c r="AG95"/>
      <c r="AH95"/>
      <c r="AI95"/>
      <c r="AJ95"/>
      <c r="AK95"/>
      <c r="AL95" s="102">
        <f>SUM(AL49:AL94)</f>
        <v>0</v>
      </c>
      <c r="AM95"/>
      <c r="AN95"/>
      <c r="AO95"/>
      <c r="AP95"/>
      <c r="AQ95"/>
      <c r="AR95"/>
      <c r="AS95"/>
      <c r="AT95"/>
      <c r="AU95"/>
    </row>
    <row r="96" spans="1:47" ht="15" customHeight="1">
      <c r="A96" s="45"/>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G96"/>
      <c r="AH96"/>
      <c r="AI96"/>
      <c r="AJ96"/>
      <c r="AK96"/>
      <c r="AL96"/>
      <c r="AM96"/>
      <c r="AN96"/>
      <c r="AO96"/>
      <c r="AP96"/>
      <c r="AQ96"/>
      <c r="AR96"/>
      <c r="AS96"/>
      <c r="AT96"/>
      <c r="AU96"/>
    </row>
    <row r="97" spans="1:40" ht="45" customHeight="1">
      <c r="A97" s="45"/>
      <c r="B97" s="39"/>
      <c r="C97" s="212" t="s">
        <v>936</v>
      </c>
      <c r="D97" s="212"/>
      <c r="E97" s="212"/>
      <c r="F97" s="213"/>
      <c r="G97" s="213"/>
      <c r="H97" s="213"/>
      <c r="I97" s="213"/>
      <c r="J97" s="213"/>
      <c r="K97" s="213"/>
      <c r="L97" s="213"/>
      <c r="M97" s="213"/>
      <c r="N97" s="213"/>
      <c r="O97" s="213"/>
      <c r="P97" s="213"/>
      <c r="Q97" s="213"/>
      <c r="R97" s="213"/>
      <c r="S97" s="213"/>
      <c r="T97" s="213"/>
      <c r="U97" s="213"/>
      <c r="V97" s="213"/>
      <c r="W97" s="213"/>
      <c r="X97" s="213"/>
      <c r="Y97" s="213"/>
      <c r="Z97" s="213"/>
      <c r="AA97" s="213"/>
      <c r="AB97" s="213"/>
      <c r="AC97" s="213"/>
      <c r="AD97" s="213"/>
      <c r="AG97">
        <f>IF(OR(AND(F97&lt;&gt;"",Y93=0),AND(F97&lt;&gt;"",Y93="NA"),AND(Y93&gt;0,Y93&lt;&gt;"NA",F97="")),1,0)</f>
        <v>0</v>
      </c>
    </row>
    <row r="98" spans="1:40" ht="15" customHeight="1">
      <c r="A98" s="81"/>
      <c r="B98" s="215" t="str">
        <f>IF(AND(COUNTIF($Y$50:$AD$95,"NS")&lt;&gt;0,C100=""),"Si registro NS favor de emitir un comentario que explique su uso en la casilla al final de la pregunta","")</f>
        <v/>
      </c>
      <c r="C98" s="215"/>
      <c r="D98" s="215"/>
      <c r="E98" s="215"/>
      <c r="F98" s="215"/>
      <c r="G98" s="215"/>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row>
    <row r="99" spans="1:40" ht="24" customHeight="1">
      <c r="A99" s="50"/>
      <c r="B99" s="39"/>
      <c r="C99" s="179" t="s">
        <v>108</v>
      </c>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row>
    <row r="100" spans="1:40" ht="60" customHeight="1">
      <c r="A100" s="50"/>
      <c r="B100" s="39"/>
      <c r="C100" s="211"/>
      <c r="D100" s="211"/>
      <c r="E100" s="211"/>
      <c r="F100" s="211"/>
      <c r="G100" s="211"/>
      <c r="H100" s="211"/>
      <c r="I100" s="211"/>
      <c r="J100" s="211"/>
      <c r="K100" s="211"/>
      <c r="L100" s="211"/>
      <c r="M100" s="211"/>
      <c r="N100" s="211"/>
      <c r="O100" s="211"/>
      <c r="P100" s="211"/>
      <c r="Q100" s="211"/>
      <c r="R100" s="211"/>
      <c r="S100" s="211"/>
      <c r="T100" s="211"/>
      <c r="U100" s="211"/>
      <c r="V100" s="211"/>
      <c r="W100" s="211"/>
      <c r="X100" s="211"/>
      <c r="Y100" s="211"/>
      <c r="Z100" s="211"/>
      <c r="AA100" s="211"/>
      <c r="AB100" s="211"/>
      <c r="AC100" s="211"/>
      <c r="AD100" s="211"/>
    </row>
    <row r="101" spans="1:40" ht="15" customHeight="1">
      <c r="A101" s="45"/>
      <c r="B101" s="215" t="str">
        <f>IF(SUM(AL95)&gt;0," Error: el número de infracciones por tipo no debe ser mayor a la suma de la pregunta anterior.","")</f>
        <v/>
      </c>
      <c r="C101" s="215"/>
      <c r="D101" s="215"/>
      <c r="E101" s="215"/>
      <c r="F101" s="215"/>
      <c r="G101" s="215"/>
      <c r="H101" s="215"/>
      <c r="I101" s="215"/>
      <c r="J101" s="215"/>
      <c r="K101" s="215"/>
      <c r="L101" s="215"/>
      <c r="M101" s="215"/>
      <c r="N101" s="215"/>
      <c r="O101" s="215"/>
      <c r="P101" s="215"/>
      <c r="Q101" s="215"/>
      <c r="R101" s="215"/>
      <c r="S101" s="215"/>
      <c r="T101" s="215"/>
      <c r="U101" s="215"/>
      <c r="V101" s="215"/>
      <c r="W101" s="215"/>
      <c r="X101" s="215"/>
      <c r="Y101" s="215"/>
      <c r="Z101" s="215"/>
      <c r="AA101" s="215"/>
      <c r="AB101" s="215"/>
      <c r="AC101" s="215"/>
      <c r="AD101" s="215"/>
    </row>
    <row r="102" spans="1:40" ht="15" customHeight="1">
      <c r="A102" s="81"/>
      <c r="B102" s="215" t="str">
        <f>IF(SUM(AS52)&gt;0," Error: verificar el numero de infracciones estas deben ser igual o mayor a la suma de la pregunta anterior.","")</f>
        <v/>
      </c>
      <c r="C102" s="215"/>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215"/>
      <c r="Z102" s="215"/>
      <c r="AA102" s="215"/>
      <c r="AB102" s="215"/>
      <c r="AC102" s="215"/>
      <c r="AD102" s="215"/>
    </row>
    <row r="103" spans="1:40" ht="15" customHeight="1">
      <c r="A103" s="81"/>
      <c r="B103" s="215" t="str">
        <f>IF(AG97&gt;0,"Error: debe especificar Otro tipo de infracción de tránsito.","")</f>
        <v/>
      </c>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row>
    <row r="104" spans="1:40" ht="15" customHeight="1">
      <c r="A104" s="81"/>
      <c r="B104" s="215" t="str">
        <f>IF(AM94&gt;0,"Error: no es posible registrar ''NA'' en el numeral 46. ''No identificado''.","")</f>
        <v/>
      </c>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215"/>
    </row>
    <row r="105" spans="1:40" ht="15" customHeight="1">
      <c r="A105" s="81"/>
      <c r="B105" s="216" t="str">
        <f>IF(AJ47=0,"","Error: debe completar toda la información requerida.")</f>
        <v/>
      </c>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row>
    <row r="106" spans="1:40" ht="15" customHeight="1">
      <c r="A106" s="81"/>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row>
    <row r="107" spans="1:40" ht="36" customHeight="1">
      <c r="A107" s="45" t="s">
        <v>333</v>
      </c>
      <c r="B107" s="214" t="s">
        <v>395</v>
      </c>
      <c r="C107" s="214"/>
      <c r="D107" s="214"/>
      <c r="E107" s="214"/>
      <c r="F107" s="214"/>
      <c r="G107" s="214"/>
      <c r="H107" s="214"/>
      <c r="I107" s="214"/>
      <c r="J107" s="214"/>
      <c r="K107" s="214"/>
      <c r="L107" s="214"/>
      <c r="M107" s="214"/>
      <c r="N107" s="214"/>
      <c r="O107" s="214"/>
      <c r="P107" s="214"/>
      <c r="Q107" s="214"/>
      <c r="R107" s="214"/>
      <c r="S107" s="214"/>
      <c r="T107" s="214"/>
      <c r="U107" s="214"/>
      <c r="V107" s="214"/>
      <c r="W107" s="214"/>
      <c r="X107" s="214"/>
      <c r="Y107" s="214"/>
      <c r="Z107" s="214"/>
      <c r="AA107" s="214"/>
      <c r="AB107" s="214"/>
      <c r="AC107" s="214"/>
      <c r="AD107" s="214"/>
      <c r="AG107" t="s">
        <v>5769</v>
      </c>
      <c r="AH107" t="s">
        <v>5770</v>
      </c>
      <c r="AI107" t="s">
        <v>5771</v>
      </c>
      <c r="AJ107" t="s">
        <v>5772</v>
      </c>
      <c r="AK107"/>
      <c r="AL107"/>
      <c r="AM107"/>
      <c r="AN107"/>
    </row>
    <row r="108" spans="1:40" ht="15" customHeight="1">
      <c r="A108" s="45"/>
      <c r="B108" s="39"/>
      <c r="C108" s="179" t="s">
        <v>139</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G108">
        <f>COUNTBLANK(C111:F113)</f>
        <v>12</v>
      </c>
      <c r="AH108">
        <v>12</v>
      </c>
      <c r="AI108" s="57">
        <v>10</v>
      </c>
      <c r="AJ108" s="96">
        <f>IF(OR(AG108=AH108, AG108=AI108 ), 0, 1)</f>
        <v>0</v>
      </c>
      <c r="AK108"/>
      <c r="AL108"/>
      <c r="AM108"/>
      <c r="AN108"/>
    </row>
    <row r="109" spans="1:40" ht="15" customHeight="1">
      <c r="A109" s="45"/>
      <c r="B109" s="39"/>
      <c r="C109" s="179" t="s">
        <v>387</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G109" t="s">
        <v>5769</v>
      </c>
      <c r="AH109"/>
      <c r="AI109"/>
      <c r="AJ109"/>
      <c r="AK109"/>
      <c r="AL109"/>
      <c r="AM109"/>
      <c r="AN109"/>
    </row>
    <row r="110" spans="1:40" ht="15" customHeight="1" thickBot="1">
      <c r="A110" s="45"/>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G110"/>
      <c r="AH110"/>
      <c r="AI110"/>
      <c r="AJ110"/>
      <c r="AK110"/>
      <c r="AL110" s="103" t="s">
        <v>5778</v>
      </c>
      <c r="AM110" s="104" t="s">
        <v>5779</v>
      </c>
      <c r="AN110"/>
    </row>
    <row r="111" spans="1:40" ht="15" customHeight="1" thickBot="1">
      <c r="A111" s="45"/>
      <c r="B111" s="39"/>
      <c r="C111" s="208"/>
      <c r="D111" s="209"/>
      <c r="E111" s="209"/>
      <c r="F111" s="210"/>
      <c r="G111" s="42" t="s">
        <v>140</v>
      </c>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G111"/>
      <c r="AH111"/>
      <c r="AI111"/>
      <c r="AJ111"/>
      <c r="AK111"/>
      <c r="AL111" s="103">
        <f>IF(C111="NS",0,LEN(C111)-LEN(INT(C111))-1)</f>
        <v>-2</v>
      </c>
      <c r="AM111" s="104">
        <f>IF(AL111&lt;1,0,1)</f>
        <v>0</v>
      </c>
      <c r="AN111"/>
    </row>
    <row r="112" spans="1:40" ht="15" customHeight="1" thickBot="1">
      <c r="A112" s="45"/>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G112"/>
      <c r="AH112"/>
      <c r="AI112"/>
      <c r="AJ112"/>
      <c r="AK112"/>
      <c r="AL112" s="103"/>
      <c r="AM112" s="104"/>
      <c r="AN112"/>
    </row>
    <row r="113" spans="1:40" ht="15" customHeight="1" thickBot="1">
      <c r="A113" s="45"/>
      <c r="B113" s="39"/>
      <c r="C113" s="208"/>
      <c r="D113" s="209"/>
      <c r="E113" s="209"/>
      <c r="F113" s="210"/>
      <c r="G113" s="42" t="s">
        <v>141</v>
      </c>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G113"/>
      <c r="AH113"/>
      <c r="AI113"/>
      <c r="AJ113"/>
      <c r="AK113"/>
      <c r="AL113" s="103">
        <f>IF(C113="NS",0,LEN(C113)-LEN(INT(C113))-1)</f>
        <v>-2</v>
      </c>
      <c r="AM113" s="104">
        <f>IF(AL113&lt;1,0,1)</f>
        <v>0</v>
      </c>
      <c r="AN113"/>
    </row>
    <row r="114" spans="1:40" ht="15" customHeight="1">
      <c r="A114" s="45"/>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G114"/>
      <c r="AH114"/>
      <c r="AI114"/>
      <c r="AJ114"/>
      <c r="AK114"/>
      <c r="AL114" s="103"/>
      <c r="AM114" s="105">
        <f>SUM(AM111:AM113)</f>
        <v>0</v>
      </c>
      <c r="AN114"/>
    </row>
    <row r="115" spans="1:40" ht="24" customHeight="1">
      <c r="A115" s="50"/>
      <c r="B115" s="39"/>
      <c r="C115" s="179" t="s">
        <v>108</v>
      </c>
      <c r="D115" s="179"/>
      <c r="E115" s="179"/>
      <c r="F115" s="179"/>
      <c r="G115" s="179"/>
      <c r="H115" s="179"/>
      <c r="I115" s="179"/>
      <c r="J115" s="179"/>
      <c r="K115" s="179"/>
      <c r="L115" s="179"/>
      <c r="M115" s="179"/>
      <c r="N115" s="179"/>
      <c r="O115" s="179"/>
      <c r="P115" s="179"/>
      <c r="Q115" s="179"/>
      <c r="R115" s="179"/>
      <c r="S115" s="179"/>
      <c r="T115" s="179"/>
      <c r="U115" s="179"/>
      <c r="V115" s="179"/>
      <c r="W115" s="179"/>
      <c r="X115" s="179"/>
      <c r="Y115" s="179"/>
      <c r="Z115" s="179"/>
      <c r="AA115" s="179"/>
      <c r="AB115" s="179"/>
      <c r="AC115" s="179"/>
      <c r="AD115" s="179"/>
      <c r="AG115"/>
      <c r="AH115"/>
      <c r="AI115"/>
      <c r="AJ115"/>
      <c r="AK115"/>
      <c r="AL115" s="103"/>
      <c r="AM115" s="104"/>
      <c r="AN115"/>
    </row>
    <row r="116" spans="1:40" ht="60" customHeight="1">
      <c r="A116" s="50"/>
      <c r="B116" s="39"/>
      <c r="C116" s="211"/>
      <c r="D116" s="211"/>
      <c r="E116" s="211"/>
      <c r="F116" s="211"/>
      <c r="G116" s="211"/>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row>
    <row r="117" spans="1:40" ht="15" customHeight="1">
      <c r="B117" s="215" t="str">
        <f>IF(AND(COUNTIF(C111:F113,"NS")&lt;&gt;0,C116=""),"Si registro NS favor de emitir un comentario que explique su uso en la casilla al final de la pregunta","")</f>
        <v/>
      </c>
      <c r="C117" s="215"/>
      <c r="D117" s="215"/>
      <c r="E117" s="215"/>
      <c r="F117" s="215"/>
      <c r="G117" s="215"/>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row>
    <row r="118" spans="1:40" ht="15" customHeight="1">
      <c r="B118" s="254" t="str">
        <f>IF(AM114=0,"","Error: los montos registrados NO deben contener decimales.")</f>
        <v/>
      </c>
      <c r="C118" s="254"/>
      <c r="D118" s="254"/>
      <c r="E118" s="254"/>
      <c r="F118" s="254"/>
      <c r="G118" s="254"/>
      <c r="H118" s="254"/>
      <c r="I118" s="254"/>
      <c r="J118" s="254"/>
      <c r="K118" s="254"/>
      <c r="L118" s="254"/>
      <c r="M118" s="254"/>
      <c r="N118" s="254"/>
      <c r="O118" s="254"/>
      <c r="P118" s="254"/>
      <c r="Q118" s="254"/>
      <c r="R118" s="254"/>
      <c r="S118" s="254"/>
      <c r="T118" s="254"/>
      <c r="U118" s="254"/>
      <c r="V118" s="254"/>
      <c r="W118" s="254"/>
      <c r="X118" s="254"/>
      <c r="Y118" s="254"/>
      <c r="Z118" s="254"/>
      <c r="AA118" s="254"/>
      <c r="AB118" s="254"/>
      <c r="AC118" s="254"/>
      <c r="AD118" s="254"/>
    </row>
    <row r="119" spans="1:40" ht="15" customHeight="1">
      <c r="B119" s="216" t="str">
        <f>IF(AJ108=0,"","Error: debe completar toda la información requerida.")</f>
        <v/>
      </c>
      <c r="C119" s="216"/>
      <c r="D119" s="216"/>
      <c r="E119" s="216"/>
      <c r="F119" s="216"/>
      <c r="G119" s="216"/>
      <c r="H119" s="216"/>
      <c r="I119" s="216"/>
      <c r="J119" s="216"/>
      <c r="K119" s="216"/>
      <c r="L119" s="216"/>
      <c r="M119" s="216"/>
      <c r="N119" s="216"/>
      <c r="O119" s="216"/>
      <c r="P119" s="216"/>
      <c r="Q119" s="216"/>
      <c r="R119" s="216"/>
      <c r="S119" s="216"/>
      <c r="T119" s="216"/>
      <c r="U119" s="216"/>
      <c r="V119" s="216"/>
      <c r="W119" s="216"/>
      <c r="X119" s="216"/>
      <c r="Y119" s="216"/>
      <c r="Z119" s="216"/>
      <c r="AA119" s="216"/>
      <c r="AB119" s="216"/>
      <c r="AC119" s="216"/>
      <c r="AD119" s="216"/>
    </row>
    <row r="120" spans="1:40" ht="15" customHeight="1"/>
    <row r="121" spans="1:40" ht="15" hidden="1" customHeight="1"/>
  </sheetData>
  <sheetProtection algorithmName="SHA-512" hashValue="vxu9OVWHEbFDQkNswLsAkGNfGT954Xet6+4NVXDIC1sHfDFnrMj+ldd1Ec7Yeqfp1/e5tfcGDytr5JnCvJqoOg==" saltValue="U6+h0OekJM+TJm+B7/4ntw==" spinCount="100000" sheet="1" objects="1" scenarios="1"/>
  <mergeCells count="160">
    <mergeCell ref="B117:AD117"/>
    <mergeCell ref="B118:AD118"/>
    <mergeCell ref="B119:AD119"/>
    <mergeCell ref="C43:AD43"/>
    <mergeCell ref="Y95:AD95"/>
    <mergeCell ref="AA46:AD46"/>
    <mergeCell ref="C93:E93"/>
    <mergeCell ref="F93:X93"/>
    <mergeCell ref="Y93:AD93"/>
    <mergeCell ref="C94:E94"/>
    <mergeCell ref="F94:X94"/>
    <mergeCell ref="Y94:AD94"/>
    <mergeCell ref="F86:X86"/>
    <mergeCell ref="Y86:AD86"/>
    <mergeCell ref="F87:X87"/>
    <mergeCell ref="Y87:AD87"/>
    <mergeCell ref="C70:D81"/>
    <mergeCell ref="F70:X70"/>
    <mergeCell ref="Y70:AD70"/>
    <mergeCell ref="F71:X71"/>
    <mergeCell ref="Y71:AD71"/>
    <mergeCell ref="F72:X72"/>
    <mergeCell ref="Y72:AD72"/>
    <mergeCell ref="F73:X73"/>
    <mergeCell ref="Y73:AD73"/>
    <mergeCell ref="F74:X74"/>
    <mergeCell ref="Y74:AD74"/>
    <mergeCell ref="C44:AD44"/>
    <mergeCell ref="C88:D92"/>
    <mergeCell ref="F88:X88"/>
    <mergeCell ref="Y88:AD88"/>
    <mergeCell ref="F89:X89"/>
    <mergeCell ref="Y89:AD89"/>
    <mergeCell ref="F90:X90"/>
    <mergeCell ref="Y90:AD90"/>
    <mergeCell ref="F91:X91"/>
    <mergeCell ref="Y91:AD91"/>
    <mergeCell ref="F92:X92"/>
    <mergeCell ref="Y92:AD92"/>
    <mergeCell ref="Y81:AD81"/>
    <mergeCell ref="C82:D87"/>
    <mergeCell ref="F82:X82"/>
    <mergeCell ref="Y82:AD82"/>
    <mergeCell ref="F83:X83"/>
    <mergeCell ref="Y83:AD83"/>
    <mergeCell ref="F84:X84"/>
    <mergeCell ref="Y84:AD84"/>
    <mergeCell ref="F85:X85"/>
    <mergeCell ref="Y85:AD85"/>
    <mergeCell ref="F75:X75"/>
    <mergeCell ref="Y75:AD75"/>
    <mergeCell ref="Y76:AD76"/>
    <mergeCell ref="F77:X77"/>
    <mergeCell ref="Y77:AD77"/>
    <mergeCell ref="F78:X78"/>
    <mergeCell ref="Y78:AD78"/>
    <mergeCell ref="F79:X79"/>
    <mergeCell ref="Y79:AD79"/>
    <mergeCell ref="F80:X80"/>
    <mergeCell ref="Y80:AD80"/>
    <mergeCell ref="F81:X81"/>
    <mergeCell ref="F76:X76"/>
    <mergeCell ref="Y59:AD59"/>
    <mergeCell ref="F60:X60"/>
    <mergeCell ref="Y60:AD60"/>
    <mergeCell ref="F61:X61"/>
    <mergeCell ref="Y61:AD61"/>
    <mergeCell ref="C62:D69"/>
    <mergeCell ref="F62:X62"/>
    <mergeCell ref="Y62:AD62"/>
    <mergeCell ref="F63:X63"/>
    <mergeCell ref="Y63:AD63"/>
    <mergeCell ref="F64:X64"/>
    <mergeCell ref="Y64:AD64"/>
    <mergeCell ref="F65:X65"/>
    <mergeCell ref="Y65:AD65"/>
    <mergeCell ref="F66:X66"/>
    <mergeCell ref="Y66:AD66"/>
    <mergeCell ref="F67:X67"/>
    <mergeCell ref="Y67:AD67"/>
    <mergeCell ref="F68:X68"/>
    <mergeCell ref="Y68:AD68"/>
    <mergeCell ref="F69:X69"/>
    <mergeCell ref="Y69:AD69"/>
    <mergeCell ref="B1:AD1"/>
    <mergeCell ref="B3:AD3"/>
    <mergeCell ref="B5:AD5"/>
    <mergeCell ref="AA7:AD7"/>
    <mergeCell ref="B8:L8"/>
    <mergeCell ref="N8:O8"/>
    <mergeCell ref="C16:AD16"/>
    <mergeCell ref="C18:AD18"/>
    <mergeCell ref="B19:AD19"/>
    <mergeCell ref="C17:AD17"/>
    <mergeCell ref="C20:AD20"/>
    <mergeCell ref="C21:AD21"/>
    <mergeCell ref="C22:AD22"/>
    <mergeCell ref="B10:AD10"/>
    <mergeCell ref="B11:AD11"/>
    <mergeCell ref="C12:AD12"/>
    <mergeCell ref="C13:AD13"/>
    <mergeCell ref="C14:AD14"/>
    <mergeCell ref="C15:AD15"/>
    <mergeCell ref="C30:AD30"/>
    <mergeCell ref="C31:AD31"/>
    <mergeCell ref="B38:AD38"/>
    <mergeCell ref="C40:AD40"/>
    <mergeCell ref="C42:AD42"/>
    <mergeCell ref="B24:AD24"/>
    <mergeCell ref="C25:AD25"/>
    <mergeCell ref="C27:R27"/>
    <mergeCell ref="S27:X27"/>
    <mergeCell ref="Y27:AD27"/>
    <mergeCell ref="C28:R28"/>
    <mergeCell ref="S28:X28"/>
    <mergeCell ref="Y28:AD28"/>
    <mergeCell ref="C39:AD39"/>
    <mergeCell ref="C41:AD41"/>
    <mergeCell ref="B34:AD34"/>
    <mergeCell ref="C48:X48"/>
    <mergeCell ref="Y48:AD48"/>
    <mergeCell ref="C49:D61"/>
    <mergeCell ref="F49:X49"/>
    <mergeCell ref="Y49:AD49"/>
    <mergeCell ref="F50:X50"/>
    <mergeCell ref="Y50:AD50"/>
    <mergeCell ref="F51:X51"/>
    <mergeCell ref="Y51:AD51"/>
    <mergeCell ref="F52:X52"/>
    <mergeCell ref="Y52:AD52"/>
    <mergeCell ref="F53:X53"/>
    <mergeCell ref="Y53:AD53"/>
    <mergeCell ref="F54:X54"/>
    <mergeCell ref="Y54:AD54"/>
    <mergeCell ref="F55:X55"/>
    <mergeCell ref="Y55:AD55"/>
    <mergeCell ref="F56:X56"/>
    <mergeCell ref="Y56:AD56"/>
    <mergeCell ref="F57:X57"/>
    <mergeCell ref="Y57:AD57"/>
    <mergeCell ref="F58:X58"/>
    <mergeCell ref="Y58:AD58"/>
    <mergeCell ref="F59:X59"/>
    <mergeCell ref="C108:AD108"/>
    <mergeCell ref="C109:AD109"/>
    <mergeCell ref="C111:F111"/>
    <mergeCell ref="C113:F113"/>
    <mergeCell ref="C115:AD115"/>
    <mergeCell ref="C116:AD116"/>
    <mergeCell ref="C97:E97"/>
    <mergeCell ref="F97:AD97"/>
    <mergeCell ref="C99:AD99"/>
    <mergeCell ref="C100:AD100"/>
    <mergeCell ref="B107:AD107"/>
    <mergeCell ref="B103:AD103"/>
    <mergeCell ref="B98:AD98"/>
    <mergeCell ref="B101:AD101"/>
    <mergeCell ref="B102:AD102"/>
    <mergeCell ref="B104:AD104"/>
    <mergeCell ref="B105:AD105"/>
  </mergeCells>
  <conditionalFormatting sqref="F48">
    <cfRule type="duplicateValues" dxfId="5" priority="5"/>
  </conditionalFormatting>
  <conditionalFormatting sqref="S28:AD28 Y49:AD94 C111:F111 C113:F113 C116:AD116 F97:AD97 C100:AD100">
    <cfRule type="expression" dxfId="4" priority="3">
      <formula>OR($C$28=2,$C$28=9)</formula>
    </cfRule>
  </conditionalFormatting>
  <conditionalFormatting sqref="Y49:AD94 F97:AD97 C100:AD100 C111:F111 C113:F113 C116:AD116">
    <cfRule type="expression" dxfId="3" priority="2">
      <formula>AND($AH$26&gt;$AG$26,SUM($S$28:$AD$28)=0)</formula>
    </cfRule>
  </conditionalFormatting>
  <dataValidations count="2">
    <dataValidation showDropDown="1" showInputMessage="1" showErrorMessage="1" sqref="C39:AD39"/>
    <dataValidation type="list" allowBlank="1" showInputMessage="1" showErrorMessage="1" sqref="C28:R28">
      <formula1>$AH$2:$AH$5</formula1>
    </dataValidation>
  </dataValidations>
  <hyperlinks>
    <hyperlink ref="AA7:AD7" location="Índice!B17" display="Índice"/>
    <hyperlink ref="C44:AD44" location="Anexo!AA12" display="Link para consultar el anexo &quot;Infracciones de tránsito&quot;"/>
    <hyperlink ref="AA46" location="'Complemento AMP'!AA10" display="Complemento AMP"/>
    <hyperlink ref="AA46:AD46" location="Complemento!BB12" display="Complemento"/>
  </hyperlinks>
  <pageMargins left="0.70866141732283472" right="0.70866141732283472" top="0.74803149606299213" bottom="0.74803149606299213" header="0.31496062992125984" footer="0.31496062992125984"/>
  <pageSetup scale="75" orientation="portrait" r:id="rId1"/>
  <headerFooter>
    <oddHeader>&amp;CMódulo 1 Sección X
Cuestionario</oddHeader>
    <oddFooter>&amp;LCenso Nacional de Gobiernos Estatales 2023&amp;R&amp;P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612"/>
  <sheetViews>
    <sheetView showGridLines="0" tabSelected="1" view="pageBreakPreview" zoomScale="140" zoomScaleNormal="100" zoomScaleSheetLayoutView="140" workbookViewId="0"/>
  </sheetViews>
  <sheetFormatPr baseColWidth="10" defaultColWidth="0" defaultRowHeight="15" customHeight="1" zeroHeight="1"/>
  <cols>
    <col min="1" max="1" width="5.7109375" style="37" customWidth="1"/>
    <col min="2" max="9" width="3.7109375" style="37" customWidth="1"/>
    <col min="10" max="10" width="14.85546875" style="37" customWidth="1"/>
    <col min="11" max="57" width="3.7109375" style="37" customWidth="1"/>
    <col min="58" max="58" width="5.7109375" style="37" customWidth="1"/>
    <col min="59" max="59" width="6.5703125" style="37" hidden="1" customWidth="1"/>
    <col min="60" max="60" width="6" style="37" hidden="1" customWidth="1"/>
    <col min="61" max="61" width="6.28515625" style="37" hidden="1" customWidth="1"/>
    <col min="62" max="62" width="6.42578125" style="37" hidden="1" customWidth="1"/>
    <col min="63" max="63" width="6.5703125" style="37" hidden="1" customWidth="1"/>
    <col min="64" max="64" width="3.42578125" style="37" hidden="1" customWidth="1"/>
    <col min="65" max="65" width="6.28515625" style="37" hidden="1" customWidth="1"/>
    <col min="66" max="66" width="6.42578125" style="37" hidden="1" customWidth="1"/>
    <col min="67" max="16384" width="11.42578125" style="37" hidden="1"/>
  </cols>
  <sheetData>
    <row r="1" spans="1:58" ht="117" customHeight="1">
      <c r="B1" s="238" t="s">
        <v>0</v>
      </c>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row>
    <row r="2" spans="1:58"/>
    <row r="3" spans="1:58" ht="45" customHeight="1">
      <c r="B3" s="177" t="s">
        <v>1</v>
      </c>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row>
    <row r="4" spans="1:58"/>
    <row r="5" spans="1:58" ht="22.5" customHeight="1">
      <c r="B5" s="177" t="s">
        <v>327</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row>
    <row r="6" spans="1:58"/>
    <row r="7" spans="1:58" ht="22.5" customHeight="1">
      <c r="B7" s="177" t="s">
        <v>932</v>
      </c>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row>
    <row r="8" spans="1:58" ht="15" customHeight="1"/>
    <row r="9" spans="1:58" ht="15" customHeight="1" thickBot="1">
      <c r="B9" s="51" t="s">
        <v>3</v>
      </c>
      <c r="N9" s="51" t="s">
        <v>4</v>
      </c>
      <c r="O9" s="82"/>
      <c r="P9" s="51"/>
      <c r="Q9" s="82"/>
      <c r="BB9" s="264" t="s">
        <v>2</v>
      </c>
      <c r="BC9" s="264"/>
      <c r="BD9" s="264"/>
      <c r="BE9" s="264"/>
    </row>
    <row r="10" spans="1:58" ht="15" customHeight="1" thickBot="1">
      <c r="B10" s="141" t="str">
        <f>IF(Presentación!B10="","",Presentación!B10)</f>
        <v>Veracruz de Ignacio de la Llave</v>
      </c>
      <c r="C10" s="142"/>
      <c r="D10" s="142"/>
      <c r="E10" s="142"/>
      <c r="F10" s="142"/>
      <c r="G10" s="142"/>
      <c r="H10" s="142"/>
      <c r="I10" s="142"/>
      <c r="J10" s="142"/>
      <c r="K10" s="142"/>
      <c r="L10" s="143"/>
      <c r="M10" s="1"/>
      <c r="N10" s="141" t="str">
        <f>IF(Presentación!N10="","",Presentación!N10)</f>
        <v>230</v>
      </c>
      <c r="O10" s="143"/>
      <c r="P10" s="41"/>
      <c r="Q10" s="41"/>
    </row>
    <row r="11" spans="1:58" ht="15" customHeight="1">
      <c r="B11" s="80"/>
      <c r="C11" s="80"/>
      <c r="D11" s="80"/>
      <c r="E11" s="80"/>
      <c r="F11" s="80"/>
      <c r="G11" s="80"/>
      <c r="H11" s="80"/>
      <c r="I11" s="80"/>
      <c r="J11" s="80"/>
      <c r="K11" s="80"/>
      <c r="L11" s="80"/>
      <c r="M11" s="40"/>
      <c r="N11" s="80"/>
      <c r="O11" s="80"/>
      <c r="P11" s="41"/>
      <c r="Q11" s="41"/>
    </row>
    <row r="12" spans="1:58" ht="15" customHeight="1">
      <c r="BB12" s="270" t="s">
        <v>334</v>
      </c>
      <c r="BC12" s="270"/>
      <c r="BD12" s="270"/>
      <c r="BE12" s="270"/>
      <c r="BF12" s="83"/>
    </row>
    <row r="13" spans="1:58" ht="15" customHeight="1">
      <c r="BB13" s="83"/>
      <c r="BC13" s="83"/>
      <c r="BD13" s="83"/>
      <c r="BE13" s="83"/>
      <c r="BF13" s="83"/>
    </row>
    <row r="14" spans="1:58" s="38" customFormat="1" ht="15" customHeight="1">
      <c r="A14" s="84"/>
      <c r="B14" s="244" t="s">
        <v>396</v>
      </c>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5"/>
      <c r="AY14" s="245"/>
      <c r="AZ14" s="245"/>
      <c r="BA14" s="245"/>
      <c r="BB14" s="245"/>
      <c r="BC14" s="245"/>
      <c r="BD14" s="245"/>
      <c r="BE14" s="246"/>
    </row>
    <row r="15" spans="1:58" s="38" customFormat="1" ht="15" customHeight="1">
      <c r="A15" s="84"/>
      <c r="B15" s="79"/>
      <c r="C15" s="179" t="s">
        <v>933</v>
      </c>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80"/>
    </row>
    <row r="16" spans="1:58" s="38" customFormat="1" ht="15" customHeight="1">
      <c r="A16" s="84"/>
      <c r="B16" s="79"/>
      <c r="C16" s="179" t="s">
        <v>397</v>
      </c>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c r="BE16" s="180"/>
    </row>
    <row r="17" spans="1:66" s="38" customFormat="1" ht="15" customHeight="1">
      <c r="A17" s="84"/>
      <c r="B17" s="85"/>
      <c r="C17" s="179" t="s">
        <v>398</v>
      </c>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180"/>
    </row>
    <row r="18" spans="1:66" s="38" customFormat="1" ht="15" customHeight="1">
      <c r="A18" s="84"/>
      <c r="B18" s="86"/>
      <c r="C18" s="190" t="s">
        <v>934</v>
      </c>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190"/>
      <c r="BE18" s="191"/>
    </row>
    <row r="19" spans="1:66" s="38" customFormat="1" ht="15" customHeight="1">
      <c r="A19" s="84"/>
      <c r="B19" s="274" t="str">
        <f>IF(SUM(L612:BE612)&gt;0," Error: la suma de infracciones por columna, debe ser igual al registro de la pregunta 10.2.","")</f>
        <v/>
      </c>
      <c r="C19" s="274"/>
      <c r="D19" s="274"/>
      <c r="E19" s="274"/>
      <c r="F19" s="274"/>
      <c r="G19" s="274"/>
      <c r="H19" s="274"/>
      <c r="I19" s="274"/>
      <c r="J19" s="274"/>
      <c r="K19" s="274"/>
      <c r="L19" s="274"/>
      <c r="M19" s="274"/>
      <c r="N19" s="274"/>
      <c r="O19" s="274"/>
      <c r="P19" s="274"/>
      <c r="Q19" s="274"/>
      <c r="R19" s="274"/>
      <c r="S19" s="274"/>
      <c r="T19" s="274"/>
      <c r="U19" s="274"/>
      <c r="V19" s="274"/>
      <c r="W19" s="275" t="str">
        <f>IF(SUM(BN598)&gt;0," Error: verificar la suma del número de infracciones por municipio o demarcación.","")</f>
        <v/>
      </c>
      <c r="X19" s="275"/>
      <c r="Y19" s="275"/>
      <c r="Z19" s="275"/>
      <c r="AA19" s="275"/>
      <c r="AB19" s="275"/>
      <c r="AC19" s="275"/>
      <c r="AD19" s="275"/>
      <c r="AE19" s="275"/>
      <c r="AF19" s="275"/>
      <c r="AG19" s="275"/>
      <c r="AH19" s="275"/>
      <c r="AI19" s="275"/>
      <c r="AJ19" s="275"/>
      <c r="AK19" s="275"/>
      <c r="AL19" s="275"/>
      <c r="AM19" s="275"/>
      <c r="AN19" s="275"/>
      <c r="AO19" s="275"/>
      <c r="AP19" s="276" t="str">
        <f>IF(SUM(BG598,BG608)=0,"","Error: debe completar toda la información requerida.")</f>
        <v/>
      </c>
      <c r="AQ19" s="276"/>
      <c r="AR19" s="276"/>
      <c r="AS19" s="276"/>
      <c r="AT19" s="276"/>
      <c r="AU19" s="276"/>
      <c r="AV19" s="276"/>
      <c r="AW19" s="276"/>
      <c r="AX19" s="276"/>
      <c r="AY19" s="276"/>
      <c r="AZ19" s="276"/>
      <c r="BA19" s="276"/>
      <c r="BB19" s="276"/>
      <c r="BC19" s="276"/>
      <c r="BD19" s="276"/>
      <c r="BE19" s="276"/>
      <c r="BG19" t="s">
        <v>5769</v>
      </c>
      <c r="BH19" t="s">
        <v>5770</v>
      </c>
      <c r="BI19" t="s">
        <v>5771</v>
      </c>
      <c r="BJ19" t="s">
        <v>5772</v>
      </c>
    </row>
    <row r="20" spans="1:66" ht="231.75" customHeight="1">
      <c r="C20" s="155" t="s">
        <v>399</v>
      </c>
      <c r="D20" s="155"/>
      <c r="E20" s="155"/>
      <c r="F20" s="155"/>
      <c r="G20" s="155"/>
      <c r="H20" s="155"/>
      <c r="I20" s="155"/>
      <c r="J20" s="155"/>
      <c r="K20" s="268" t="s">
        <v>400</v>
      </c>
      <c r="L20" s="87" t="s">
        <v>112</v>
      </c>
      <c r="M20" s="87" t="s">
        <v>114</v>
      </c>
      <c r="N20" s="87" t="s">
        <v>116</v>
      </c>
      <c r="O20" s="87" t="s">
        <v>166</v>
      </c>
      <c r="P20" s="87" t="s">
        <v>119</v>
      </c>
      <c r="Q20" s="87" t="s">
        <v>167</v>
      </c>
      <c r="R20" s="87" t="s">
        <v>168</v>
      </c>
      <c r="S20" s="87" t="s">
        <v>169</v>
      </c>
      <c r="T20" s="87" t="s">
        <v>124</v>
      </c>
      <c r="U20" s="87" t="s">
        <v>367</v>
      </c>
      <c r="V20" s="87" t="s">
        <v>170</v>
      </c>
      <c r="W20" s="87" t="s">
        <v>171</v>
      </c>
      <c r="X20" s="87" t="s">
        <v>172</v>
      </c>
      <c r="Y20" s="87" t="s">
        <v>173</v>
      </c>
      <c r="Z20" s="87" t="s">
        <v>126</v>
      </c>
      <c r="AA20" s="87" t="s">
        <v>174</v>
      </c>
      <c r="AB20" s="87" t="s">
        <v>175</v>
      </c>
      <c r="AC20" s="87" t="s">
        <v>127</v>
      </c>
      <c r="AD20" s="87" t="s">
        <v>176</v>
      </c>
      <c r="AE20" s="87" t="s">
        <v>128</v>
      </c>
      <c r="AF20" s="87" t="s">
        <v>177</v>
      </c>
      <c r="AG20" s="87" t="s">
        <v>130</v>
      </c>
      <c r="AH20" s="87" t="s">
        <v>131</v>
      </c>
      <c r="AI20" s="87" t="s">
        <v>132</v>
      </c>
      <c r="AJ20" s="87" t="s">
        <v>178</v>
      </c>
      <c r="AK20" s="87" t="s">
        <v>335</v>
      </c>
      <c r="AL20" s="87" t="s">
        <v>133</v>
      </c>
      <c r="AM20" s="87" t="s">
        <v>179</v>
      </c>
      <c r="AN20" s="87" t="s">
        <v>180</v>
      </c>
      <c r="AO20" s="87" t="s">
        <v>181</v>
      </c>
      <c r="AP20" s="87" t="s">
        <v>182</v>
      </c>
      <c r="AQ20" s="87" t="s">
        <v>183</v>
      </c>
      <c r="AR20" s="87" t="s">
        <v>184</v>
      </c>
      <c r="AS20" s="87" t="s">
        <v>135</v>
      </c>
      <c r="AT20" s="87" t="s">
        <v>136</v>
      </c>
      <c r="AU20" s="87" t="s">
        <v>186</v>
      </c>
      <c r="AV20" s="87" t="s">
        <v>137</v>
      </c>
      <c r="AW20" s="87" t="s">
        <v>138</v>
      </c>
      <c r="AX20" s="87" t="s">
        <v>190</v>
      </c>
      <c r="AY20" s="87" t="s">
        <v>337</v>
      </c>
      <c r="AZ20" s="87" t="s">
        <v>338</v>
      </c>
      <c r="BA20" s="87" t="s">
        <v>339</v>
      </c>
      <c r="BB20" s="87" t="s">
        <v>195</v>
      </c>
      <c r="BC20" s="87" t="s">
        <v>340</v>
      </c>
      <c r="BD20" s="87" t="s">
        <v>267</v>
      </c>
      <c r="BE20" s="87" t="s">
        <v>200</v>
      </c>
      <c r="BG20">
        <f>COUNTBLANK(L23:BE597)</f>
        <v>26450</v>
      </c>
      <c r="BH20">
        <v>26450</v>
      </c>
      <c r="BI20" s="57">
        <f>IF(SUM(BG598)=0,BG20,1)</f>
        <v>26450</v>
      </c>
      <c r="BJ20" s="96">
        <f>IF(OR(BG20=BH20, BG20=BI20 ), 0, 1)</f>
        <v>0</v>
      </c>
    </row>
    <row r="21" spans="1:66" ht="15" customHeight="1">
      <c r="C21" s="156" t="s">
        <v>401</v>
      </c>
      <c r="D21" s="157"/>
      <c r="E21" s="157"/>
      <c r="F21" s="158"/>
      <c r="G21" s="156" t="s">
        <v>402</v>
      </c>
      <c r="H21" s="157"/>
      <c r="I21" s="157"/>
      <c r="J21" s="158"/>
      <c r="K21" s="268"/>
      <c r="L21" s="58" t="s">
        <v>111</v>
      </c>
      <c r="M21" s="58" t="s">
        <v>113</v>
      </c>
      <c r="N21" s="58" t="s">
        <v>115</v>
      </c>
      <c r="O21" s="58" t="s">
        <v>117</v>
      </c>
      <c r="P21" s="58" t="s">
        <v>118</v>
      </c>
      <c r="Q21" s="58" t="s">
        <v>120</v>
      </c>
      <c r="R21" s="58" t="s">
        <v>121</v>
      </c>
      <c r="S21" s="58" t="s">
        <v>122</v>
      </c>
      <c r="T21" s="58" t="s">
        <v>123</v>
      </c>
      <c r="U21" s="58" t="s">
        <v>78</v>
      </c>
      <c r="V21" s="58" t="s">
        <v>79</v>
      </c>
      <c r="W21" s="58" t="s">
        <v>80</v>
      </c>
      <c r="X21" s="58" t="s">
        <v>81</v>
      </c>
      <c r="Y21" s="59" t="s">
        <v>82</v>
      </c>
      <c r="Z21" s="59" t="s">
        <v>83</v>
      </c>
      <c r="AA21" s="59" t="s">
        <v>84</v>
      </c>
      <c r="AB21" s="59" t="s">
        <v>85</v>
      </c>
      <c r="AC21" s="59" t="s">
        <v>86</v>
      </c>
      <c r="AD21" s="59" t="s">
        <v>87</v>
      </c>
      <c r="AE21" s="59" t="s">
        <v>88</v>
      </c>
      <c r="AF21" s="59" t="s">
        <v>89</v>
      </c>
      <c r="AG21" s="59" t="s">
        <v>90</v>
      </c>
      <c r="AH21" s="59" t="s">
        <v>91</v>
      </c>
      <c r="AI21" s="59" t="s">
        <v>92</v>
      </c>
      <c r="AJ21" s="59" t="s">
        <v>93</v>
      </c>
      <c r="AK21" s="59" t="s">
        <v>94</v>
      </c>
      <c r="AL21" s="59" t="s">
        <v>95</v>
      </c>
      <c r="AM21" s="59" t="s">
        <v>96</v>
      </c>
      <c r="AN21" s="59" t="s">
        <v>97</v>
      </c>
      <c r="AO21" s="59" t="s">
        <v>98</v>
      </c>
      <c r="AP21" s="59" t="s">
        <v>99</v>
      </c>
      <c r="AQ21" s="59" t="s">
        <v>100</v>
      </c>
      <c r="AR21" s="59" t="s">
        <v>101</v>
      </c>
      <c r="AS21" s="59" t="s">
        <v>102</v>
      </c>
      <c r="AT21" s="59" t="s">
        <v>103</v>
      </c>
      <c r="AU21" s="59" t="s">
        <v>185</v>
      </c>
      <c r="AV21" s="59" t="s">
        <v>187</v>
      </c>
      <c r="AW21" s="59" t="s">
        <v>188</v>
      </c>
      <c r="AX21" s="59" t="s">
        <v>189</v>
      </c>
      <c r="AY21" s="59" t="s">
        <v>191</v>
      </c>
      <c r="AZ21" s="59" t="s">
        <v>192</v>
      </c>
      <c r="BA21" s="62" t="s">
        <v>193</v>
      </c>
      <c r="BB21" s="62" t="s">
        <v>194</v>
      </c>
      <c r="BC21" s="62" t="s">
        <v>196</v>
      </c>
      <c r="BD21" s="62" t="s">
        <v>197</v>
      </c>
      <c r="BE21" s="62" t="s">
        <v>199</v>
      </c>
    </row>
    <row r="22" spans="1:66" ht="15" customHeight="1">
      <c r="C22" s="269" t="s">
        <v>400</v>
      </c>
      <c r="D22" s="269"/>
      <c r="E22" s="269"/>
      <c r="F22" s="269"/>
      <c r="G22" s="269"/>
      <c r="H22" s="269"/>
      <c r="I22" s="269"/>
      <c r="J22" s="269"/>
      <c r="K22" s="113">
        <f>IF(AND(SUM(L22:BE22)=0,COUNTIF(L22:BE22,"NS")&gt;0),"NS",
IF(AND(SUM(L22:BE22)=0,COUNTIF(L22:BE22,0)&gt;0),0,
IF(AND(SUM(L22:BE22)=0,COUNTIF(L22:BE22,"NA")&gt;0),"NA",
SUM(L22:BE22))))</f>
        <v>0</v>
      </c>
      <c r="L22" s="112" t="str">
        <f>IF(CNGE_2023_M1_Secc10!Y49="","",CNGE_2023_M1_Secc10!Y49)</f>
        <v/>
      </c>
      <c r="M22" s="112" t="str">
        <f>IF(CNGE_2023_M1_Secc10!Y50="","",CNGE_2023_M1_Secc10!Y50)</f>
        <v/>
      </c>
      <c r="N22" s="112" t="str">
        <f>IF(CNGE_2023_M1_Secc10!Y51="","",CNGE_2023_M1_Secc10!Y51)</f>
        <v/>
      </c>
      <c r="O22" s="112" t="str">
        <f>IF(CNGE_2023_M1_Secc10!Y52="","",CNGE_2023_M1_Secc10!Y52)</f>
        <v/>
      </c>
      <c r="P22" s="112" t="str">
        <f>IF(CNGE_2023_M1_Secc10!Y53="","",CNGE_2023_M1_Secc10!Y53)</f>
        <v/>
      </c>
      <c r="Q22" s="112" t="str">
        <f>IF(CNGE_2023_M1_Secc10!Y54="","",CNGE_2023_M1_Secc10!Y54)</f>
        <v/>
      </c>
      <c r="R22" s="112" t="str">
        <f>IF(CNGE_2023_M1_Secc10!Y55="","",CNGE_2023_M1_Secc10!Y55)</f>
        <v/>
      </c>
      <c r="S22" s="112" t="str">
        <f>IF(CNGE_2023_M1_Secc10!Y56="","",CNGE_2023_M1_Secc10!Y56)</f>
        <v/>
      </c>
      <c r="T22" s="112" t="str">
        <f>IF(CNGE_2023_M1_Secc10!Y57="","",CNGE_2023_M1_Secc10!Y57)</f>
        <v/>
      </c>
      <c r="U22" s="112" t="str">
        <f>IF(CNGE_2023_M1_Secc10!Y58="","",CNGE_2023_M1_Secc10!Y58)</f>
        <v/>
      </c>
      <c r="V22" s="112" t="str">
        <f>IF(CNGE_2023_M1_Secc10!Y59="","",CNGE_2023_M1_Secc10!Y59)</f>
        <v/>
      </c>
      <c r="W22" s="112" t="str">
        <f>IF(CNGE_2023_M1_Secc10!Y60="","",CNGE_2023_M1_Secc10!Y60)</f>
        <v/>
      </c>
      <c r="X22" s="112" t="str">
        <f>IF(CNGE_2023_M1_Secc10!Y61="","",CNGE_2023_M1_Secc10!Y61)</f>
        <v/>
      </c>
      <c r="Y22" s="112" t="str">
        <f>IF(CNGE_2023_M1_Secc10!Y62="","",CNGE_2023_M1_Secc10!Y62)</f>
        <v/>
      </c>
      <c r="Z22" s="112" t="str">
        <f>IF(CNGE_2023_M1_Secc10!Y63="","",CNGE_2023_M1_Secc10!Y63)</f>
        <v/>
      </c>
      <c r="AA22" s="112" t="str">
        <f>IF(CNGE_2023_M1_Secc10!Y64="","",CNGE_2023_M1_Secc10!Y64)</f>
        <v/>
      </c>
      <c r="AB22" s="112" t="str">
        <f>IF(CNGE_2023_M1_Secc10!Y65="","",CNGE_2023_M1_Secc10!Y65)</f>
        <v/>
      </c>
      <c r="AC22" s="112" t="str">
        <f>IF(CNGE_2023_M1_Secc10!Y66="","",CNGE_2023_M1_Secc10!Y66)</f>
        <v/>
      </c>
      <c r="AD22" s="112" t="str">
        <f>IF(CNGE_2023_M1_Secc10!Y67="","",CNGE_2023_M1_Secc10!Y67)</f>
        <v/>
      </c>
      <c r="AE22" s="112" t="str">
        <f>IF(CNGE_2023_M1_Secc10!Y68="","",CNGE_2023_M1_Secc10!Y68)</f>
        <v/>
      </c>
      <c r="AF22" s="112" t="str">
        <f>IF(CNGE_2023_M1_Secc10!Y69="","",CNGE_2023_M1_Secc10!Y69)</f>
        <v/>
      </c>
      <c r="AG22" s="112" t="str">
        <f>IF(CNGE_2023_M1_Secc10!Y70="","",CNGE_2023_M1_Secc10!Y70)</f>
        <v/>
      </c>
      <c r="AH22" s="112" t="str">
        <f>IF(CNGE_2023_M1_Secc10!Y71="","",CNGE_2023_M1_Secc10!Y71)</f>
        <v/>
      </c>
      <c r="AI22" s="112" t="str">
        <f>IF(CNGE_2023_M1_Secc10!Y72="","",CNGE_2023_M1_Secc10!Y72)</f>
        <v/>
      </c>
      <c r="AJ22" s="112" t="str">
        <f>IF(CNGE_2023_M1_Secc10!Y73="","",CNGE_2023_M1_Secc10!Y73)</f>
        <v/>
      </c>
      <c r="AK22" s="112" t="str">
        <f>IF(CNGE_2023_M1_Secc10!Y74="","",CNGE_2023_M1_Secc10!Y74)</f>
        <v/>
      </c>
      <c r="AL22" s="112" t="str">
        <f>IF(CNGE_2023_M1_Secc10!Y75="","",CNGE_2023_M1_Secc10!Y75)</f>
        <v/>
      </c>
      <c r="AM22" s="112" t="str">
        <f>IF(CNGE_2023_M1_Secc10!Y76="","",CNGE_2023_M1_Secc10!Y76)</f>
        <v/>
      </c>
      <c r="AN22" s="112" t="str">
        <f>IF(CNGE_2023_M1_Secc10!Y77="","",CNGE_2023_M1_Secc10!Y77)</f>
        <v/>
      </c>
      <c r="AO22" s="112" t="str">
        <f>IF(CNGE_2023_M1_Secc10!Y78="","",CNGE_2023_M1_Secc10!Y78)</f>
        <v/>
      </c>
      <c r="AP22" s="112" t="str">
        <f>IF(CNGE_2023_M1_Secc10!Y79="","",CNGE_2023_M1_Secc10!Y79)</f>
        <v/>
      </c>
      <c r="AQ22" s="112" t="str">
        <f>IF(CNGE_2023_M1_Secc10!Y80="","",CNGE_2023_M1_Secc10!Y80)</f>
        <v/>
      </c>
      <c r="AR22" s="112" t="str">
        <f>IF(CNGE_2023_M1_Secc10!Y81="","",CNGE_2023_M1_Secc10!Y81)</f>
        <v/>
      </c>
      <c r="AS22" s="112" t="str">
        <f>IF(CNGE_2023_M1_Secc10!Y82="","",CNGE_2023_M1_Secc10!Y82)</f>
        <v/>
      </c>
      <c r="AT22" s="112" t="str">
        <f>IF(CNGE_2023_M1_Secc10!Y83="","",CNGE_2023_M1_Secc10!Y83)</f>
        <v/>
      </c>
      <c r="AU22" s="112" t="str">
        <f>IF(CNGE_2023_M1_Secc10!Y84="","",CNGE_2023_M1_Secc10!Y84)</f>
        <v/>
      </c>
      <c r="AV22" s="112" t="str">
        <f>IF(CNGE_2023_M1_Secc10!Y85="","",CNGE_2023_M1_Secc10!Y85)</f>
        <v/>
      </c>
      <c r="AW22" s="112" t="str">
        <f>IF(CNGE_2023_M1_Secc10!Y86="","",CNGE_2023_M1_Secc10!Y86)</f>
        <v/>
      </c>
      <c r="AX22" s="112" t="str">
        <f>IF(CNGE_2023_M1_Secc10!Y87="","",CNGE_2023_M1_Secc10!Y87)</f>
        <v/>
      </c>
      <c r="AY22" s="112" t="str">
        <f>IF(CNGE_2023_M1_Secc10!Y88="","",CNGE_2023_M1_Secc10!Y88)</f>
        <v/>
      </c>
      <c r="AZ22" s="112" t="str">
        <f>IF(CNGE_2023_M1_Secc10!Y89="","",CNGE_2023_M1_Secc10!Y89)</f>
        <v/>
      </c>
      <c r="BA22" s="112" t="str">
        <f>IF(CNGE_2023_M1_Secc10!Y90="","",CNGE_2023_M1_Secc10!Y90)</f>
        <v/>
      </c>
      <c r="BB22" s="112" t="str">
        <f>IF(CNGE_2023_M1_Secc10!Y91="","",CNGE_2023_M1_Secc10!Y91)</f>
        <v/>
      </c>
      <c r="BC22" s="112" t="str">
        <f>IF(CNGE_2023_M1_Secc10!Y92="","",CNGE_2023_M1_Secc10!Y92)</f>
        <v/>
      </c>
      <c r="BD22" s="112" t="str">
        <f>IF(CNGE_2023_M1_Secc10!Y93="","",CNGE_2023_M1_Secc10!Y93)</f>
        <v/>
      </c>
      <c r="BE22" s="112" t="str">
        <f>IF(CNGE_2023_M1_Secc10!Y94="","",CNGE_2023_M1_Secc10!Y94)</f>
        <v/>
      </c>
      <c r="BG22" s="37" t="s">
        <v>5816</v>
      </c>
      <c r="BK22" s="57" t="s">
        <v>5813</v>
      </c>
      <c r="BL22" s="57" t="s">
        <v>5775</v>
      </c>
      <c r="BM22" s="57" t="s">
        <v>5814</v>
      </c>
      <c r="BN22" s="57" t="s">
        <v>5815</v>
      </c>
    </row>
    <row r="23" spans="1:66">
      <c r="C23" s="59" t="s">
        <v>69</v>
      </c>
      <c r="D23" s="156" t="str">
        <f>IFERROR(IF(HLOOKUP(Presentación!$N$10,FOL,Presentación!$BA3,FALSE)=0,"",HLOOKUP(Presentación!$N$10,FOL,Presentación!$BA3,FALSE)),"")</f>
        <v>30001</v>
      </c>
      <c r="E23" s="157"/>
      <c r="F23" s="158"/>
      <c r="G23" s="265" t="str">
        <f>IFERROR(IF(HLOOKUP(Presentación!$N$10,ENT,Presentación!$BA3,FALSE)=0,"",HLOOKUP(Presentación!$N$10,ENT,Presentación!$BA3,FALSE)),"")</f>
        <v>Acajete</v>
      </c>
      <c r="H23" s="266"/>
      <c r="I23" s="266"/>
      <c r="J23" s="267"/>
      <c r="K23" s="113">
        <f>IF(D23="","",IF(AND(SUM(L23:BE23)=0,COUNTIF(L23:BE23,"NS")&gt;0),"NS",
IF(AND(SUM(L23:BE23)=0,COUNTIF(L23:BE23,0)&gt;0),0,
IF(AND(SUM(L23:BE23)=0,COUNTIF(L23:BE23,"NA")&gt;0),"NA",
SUM(L23:BE23)))))</f>
        <v>0</v>
      </c>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G23" s="37">
        <f>IF(OR($BG$20=$BH$20,AND($D23="",COUNTBLANK(G23:BE23)=51),AND(D23&lt;&gt;"",COUNTIF($L$22:$BE$22,"NA")=(46-COUNTA(L23:BE23)))),0,1)</f>
        <v>0</v>
      </c>
      <c r="BK23" s="57">
        <f>IF(K23="",0,K23)</f>
        <v>0</v>
      </c>
      <c r="BL23" s="57">
        <f>COUNTIF(L23:BE23,"NS")</f>
        <v>0</v>
      </c>
      <c r="BM23" s="57">
        <f>SUM(L23:BE23)</f>
        <v>0</v>
      </c>
      <c r="BN23" s="101">
        <f>IF($BG$20=$BH$20, 0, IF(OR(AND(BK23=0,BL23&gt;0),AND(BK23="NS",BM23&gt;0),AND(BK23="NS",BM23=0,BL23=0)),1,IF(OR(AND(BK23="NS",BM23=0,BL23&gt;0),BK23=BM23),0,1)))</f>
        <v>0</v>
      </c>
    </row>
    <row r="24" spans="1:66">
      <c r="C24" s="59" t="s">
        <v>70</v>
      </c>
      <c r="D24" s="156" t="str">
        <f>IFERROR(IF(HLOOKUP(Presentación!$N$10,FOL,Presentación!$BA4,FALSE)=0,"",HLOOKUP(Presentación!$N$10,FOL,Presentación!$BA4,FALSE)),"")</f>
        <v>30002</v>
      </c>
      <c r="E24" s="157"/>
      <c r="F24" s="158"/>
      <c r="G24" s="265" t="str">
        <f>IFERROR(IF(HLOOKUP(Presentación!$N$10,ENT,Presentación!$BA4,FALSE)=0,"",HLOOKUP(Presentación!$N$10,ENT,Presentación!$BA4,FALSE)),"")</f>
        <v>Acatlán</v>
      </c>
      <c r="H24" s="266"/>
      <c r="I24" s="266"/>
      <c r="J24" s="267"/>
      <c r="K24" s="113">
        <f t="shared" ref="K24:K87" si="0">IF(D24="","",IF(AND(SUM(L24:BE24)=0,COUNTIF(L24:BE24,"NS")&gt;0),"NS",
IF(AND(SUM(L24:BE24)=0,COUNTIF(L24:BE24,0)&gt;0),0,
IF(AND(SUM(L24:BE24)=0,COUNTIF(L24:BE24,"NA")&gt;0),"NA",
SUM(L24:BE24)))))</f>
        <v>0</v>
      </c>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G24" s="37">
        <f t="shared" ref="BG24:BG87" si="1">IF(OR($BG$20=$BH$20,AND($D24="",COUNTBLANK(G24:BE24)=51),AND(D24&lt;&gt;"",COUNTIF($L$22:$BE$22,"NA")=(46-COUNTA(L24:BE24)))),0,1)</f>
        <v>0</v>
      </c>
      <c r="BK24" s="57">
        <f t="shared" ref="BK24:BK87" si="2">IF(K24="",0,K24)</f>
        <v>0</v>
      </c>
      <c r="BL24" s="57">
        <f t="shared" ref="BL24:BL87" si="3">COUNTIF(L24:BE24,"NS")</f>
        <v>0</v>
      </c>
      <c r="BM24" s="57">
        <f t="shared" ref="BM24:BM87" si="4">SUM(L24:BE24)</f>
        <v>0</v>
      </c>
      <c r="BN24" s="101">
        <f t="shared" ref="BN24:BN87" si="5">IF($BG$20=$BH$20, 0, IF(OR(AND(BK24=0,BL24&gt;0),AND(BK24="NS",BM24&gt;0),AND(BK24="NS",BM24=0,BL24=0)),1,IF(OR(AND(BK24="NS",BM24=0,BL24&gt;0),BK24=BM24),0,1)))</f>
        <v>0</v>
      </c>
    </row>
    <row r="25" spans="1:66">
      <c r="C25" s="59" t="s">
        <v>71</v>
      </c>
      <c r="D25" s="156" t="str">
        <f>IFERROR(IF(HLOOKUP(Presentación!$N$10,FOL,Presentación!$BA5,FALSE)=0,"",HLOOKUP(Presentación!$N$10,FOL,Presentación!$BA5,FALSE)),"")</f>
        <v>30003</v>
      </c>
      <c r="E25" s="157"/>
      <c r="F25" s="158"/>
      <c r="G25" s="265" t="str">
        <f>IFERROR(IF(HLOOKUP(Presentación!$N$10,ENT,Presentación!$BA5,FALSE)=0,"",HLOOKUP(Presentación!$N$10,ENT,Presentación!$BA5,FALSE)),"")</f>
        <v>Acayucan</v>
      </c>
      <c r="H25" s="266"/>
      <c r="I25" s="266"/>
      <c r="J25" s="267"/>
      <c r="K25" s="113">
        <f t="shared" si="0"/>
        <v>0</v>
      </c>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G25" s="37">
        <f t="shared" si="1"/>
        <v>0</v>
      </c>
      <c r="BK25" s="57">
        <f t="shared" si="2"/>
        <v>0</v>
      </c>
      <c r="BL25" s="57">
        <f t="shared" si="3"/>
        <v>0</v>
      </c>
      <c r="BM25" s="57">
        <f t="shared" si="4"/>
        <v>0</v>
      </c>
      <c r="BN25" s="101">
        <f t="shared" si="5"/>
        <v>0</v>
      </c>
    </row>
    <row r="26" spans="1:66">
      <c r="C26" s="59" t="s">
        <v>72</v>
      </c>
      <c r="D26" s="156" t="str">
        <f>IFERROR(IF(HLOOKUP(Presentación!$N$10,FOL,Presentación!$BA6,FALSE)=0,"",HLOOKUP(Presentación!$N$10,FOL,Presentación!$BA6,FALSE)),"")</f>
        <v>30004</v>
      </c>
      <c r="E26" s="157"/>
      <c r="F26" s="158"/>
      <c r="G26" s="265" t="str">
        <f>IFERROR(IF(HLOOKUP(Presentación!$N$10,ENT,Presentación!$BA6,FALSE)=0,"",HLOOKUP(Presentación!$N$10,ENT,Presentación!$BA6,FALSE)),"")</f>
        <v>Actopan</v>
      </c>
      <c r="H26" s="266"/>
      <c r="I26" s="266"/>
      <c r="J26" s="267"/>
      <c r="K26" s="113">
        <f t="shared" si="0"/>
        <v>0</v>
      </c>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G26" s="37">
        <f t="shared" si="1"/>
        <v>0</v>
      </c>
      <c r="BK26" s="57">
        <f t="shared" si="2"/>
        <v>0</v>
      </c>
      <c r="BL26" s="57">
        <f t="shared" si="3"/>
        <v>0</v>
      </c>
      <c r="BM26" s="57">
        <f t="shared" si="4"/>
        <v>0</v>
      </c>
      <c r="BN26" s="101">
        <f t="shared" si="5"/>
        <v>0</v>
      </c>
    </row>
    <row r="27" spans="1:66">
      <c r="C27" s="59" t="s">
        <v>73</v>
      </c>
      <c r="D27" s="156" t="str">
        <f>IFERROR(IF(HLOOKUP(Presentación!$N$10,FOL,Presentación!$BA7,FALSE)=0,"",HLOOKUP(Presentación!$N$10,FOL,Presentación!$BA7,FALSE)),"")</f>
        <v>30005</v>
      </c>
      <c r="E27" s="157"/>
      <c r="F27" s="158"/>
      <c r="G27" s="265" t="str">
        <f>IFERROR(IF(HLOOKUP(Presentación!$N$10,ENT,Presentación!$BA7,FALSE)=0,"",HLOOKUP(Presentación!$N$10,ENT,Presentación!$BA7,FALSE)),"")</f>
        <v>Acula</v>
      </c>
      <c r="H27" s="266"/>
      <c r="I27" s="266"/>
      <c r="J27" s="267"/>
      <c r="K27" s="113">
        <f t="shared" si="0"/>
        <v>0</v>
      </c>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G27" s="37">
        <f t="shared" si="1"/>
        <v>0</v>
      </c>
      <c r="BK27" s="57">
        <f t="shared" si="2"/>
        <v>0</v>
      </c>
      <c r="BL27" s="57">
        <f t="shared" si="3"/>
        <v>0</v>
      </c>
      <c r="BM27" s="57">
        <f t="shared" si="4"/>
        <v>0</v>
      </c>
      <c r="BN27" s="101">
        <f t="shared" si="5"/>
        <v>0</v>
      </c>
    </row>
    <row r="28" spans="1:66">
      <c r="C28" s="59" t="s">
        <v>74</v>
      </c>
      <c r="D28" s="156" t="str">
        <f>IFERROR(IF(HLOOKUP(Presentación!$N$10,FOL,Presentación!$BA8,FALSE)=0,"",HLOOKUP(Presentación!$N$10,FOL,Presentación!$BA8,FALSE)),"")</f>
        <v>30006</v>
      </c>
      <c r="E28" s="157"/>
      <c r="F28" s="158"/>
      <c r="G28" s="265" t="str">
        <f>IFERROR(IF(HLOOKUP(Presentación!$N$10,ENT,Presentación!$BA8,FALSE)=0,"",HLOOKUP(Presentación!$N$10,ENT,Presentación!$BA8,FALSE)),"")</f>
        <v>Acultzingo</v>
      </c>
      <c r="H28" s="266"/>
      <c r="I28" s="266"/>
      <c r="J28" s="267"/>
      <c r="K28" s="113">
        <f t="shared" si="0"/>
        <v>0</v>
      </c>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G28" s="37">
        <f t="shared" si="1"/>
        <v>0</v>
      </c>
      <c r="BK28" s="57">
        <f t="shared" si="2"/>
        <v>0</v>
      </c>
      <c r="BL28" s="57">
        <f t="shared" si="3"/>
        <v>0</v>
      </c>
      <c r="BM28" s="57">
        <f t="shared" si="4"/>
        <v>0</v>
      </c>
      <c r="BN28" s="101">
        <f t="shared" si="5"/>
        <v>0</v>
      </c>
    </row>
    <row r="29" spans="1:66">
      <c r="C29" s="59" t="s">
        <v>75</v>
      </c>
      <c r="D29" s="156" t="str">
        <f>IFERROR(IF(HLOOKUP(Presentación!$N$10,FOL,Presentación!$BA9,FALSE)=0,"",HLOOKUP(Presentación!$N$10,FOL,Presentación!$BA9,FALSE)),"")</f>
        <v>30007</v>
      </c>
      <c r="E29" s="157"/>
      <c r="F29" s="158"/>
      <c r="G29" s="265" t="str">
        <f>IFERROR(IF(HLOOKUP(Presentación!$N$10,ENT,Presentación!$BA9,FALSE)=0,"",HLOOKUP(Presentación!$N$10,ENT,Presentación!$BA9,FALSE)),"")</f>
        <v>Camarón de Tejeda</v>
      </c>
      <c r="H29" s="266"/>
      <c r="I29" s="266"/>
      <c r="J29" s="267"/>
      <c r="K29" s="113">
        <f t="shared" si="0"/>
        <v>0</v>
      </c>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G29" s="37">
        <f t="shared" si="1"/>
        <v>0</v>
      </c>
      <c r="BK29" s="57">
        <f t="shared" si="2"/>
        <v>0</v>
      </c>
      <c r="BL29" s="57">
        <f t="shared" si="3"/>
        <v>0</v>
      </c>
      <c r="BM29" s="57">
        <f t="shared" si="4"/>
        <v>0</v>
      </c>
      <c r="BN29" s="101">
        <f t="shared" si="5"/>
        <v>0</v>
      </c>
    </row>
    <row r="30" spans="1:66">
      <c r="C30" s="59" t="s">
        <v>76</v>
      </c>
      <c r="D30" s="156" t="str">
        <f>IFERROR(IF(HLOOKUP(Presentación!$N$10,FOL,Presentación!$BA10,FALSE)=0,"",HLOOKUP(Presentación!$N$10,FOL,Presentación!$BA10,FALSE)),"")</f>
        <v>30008</v>
      </c>
      <c r="E30" s="157"/>
      <c r="F30" s="158"/>
      <c r="G30" s="265" t="str">
        <f>IFERROR(IF(HLOOKUP(Presentación!$N$10,ENT,Presentación!$BA10,FALSE)=0,"",HLOOKUP(Presentación!$N$10,ENT,Presentación!$BA10,FALSE)),"")</f>
        <v>Alpatláhuac</v>
      </c>
      <c r="H30" s="266"/>
      <c r="I30" s="266"/>
      <c r="J30" s="267"/>
      <c r="K30" s="113">
        <f t="shared" si="0"/>
        <v>0</v>
      </c>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G30" s="37">
        <f t="shared" si="1"/>
        <v>0</v>
      </c>
      <c r="BK30" s="57">
        <f t="shared" si="2"/>
        <v>0</v>
      </c>
      <c r="BL30" s="57">
        <f t="shared" si="3"/>
        <v>0</v>
      </c>
      <c r="BM30" s="57">
        <f t="shared" si="4"/>
        <v>0</v>
      </c>
      <c r="BN30" s="101">
        <f t="shared" si="5"/>
        <v>0</v>
      </c>
    </row>
    <row r="31" spans="1:66">
      <c r="C31" s="59" t="s">
        <v>77</v>
      </c>
      <c r="D31" s="156" t="str">
        <f>IFERROR(IF(HLOOKUP(Presentación!$N$10,FOL,Presentación!$BA11,FALSE)=0,"",HLOOKUP(Presentación!$N$10,FOL,Presentación!$BA11,FALSE)),"")</f>
        <v>30009</v>
      </c>
      <c r="E31" s="157"/>
      <c r="F31" s="158"/>
      <c r="G31" s="265" t="str">
        <f>IFERROR(IF(HLOOKUP(Presentación!$N$10,ENT,Presentación!$BA11,FALSE)=0,"",HLOOKUP(Presentación!$N$10,ENT,Presentación!$BA11,FALSE)),"")</f>
        <v>Alto Lucero de Gutiérrez Barrios</v>
      </c>
      <c r="H31" s="266"/>
      <c r="I31" s="266"/>
      <c r="J31" s="267"/>
      <c r="K31" s="113">
        <f t="shared" si="0"/>
        <v>0</v>
      </c>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G31" s="37">
        <f t="shared" si="1"/>
        <v>0</v>
      </c>
      <c r="BK31" s="57">
        <f t="shared" si="2"/>
        <v>0</v>
      </c>
      <c r="BL31" s="57">
        <f t="shared" si="3"/>
        <v>0</v>
      </c>
      <c r="BM31" s="57">
        <f t="shared" si="4"/>
        <v>0</v>
      </c>
      <c r="BN31" s="101">
        <f t="shared" si="5"/>
        <v>0</v>
      </c>
    </row>
    <row r="32" spans="1:66">
      <c r="C32" s="59" t="s">
        <v>78</v>
      </c>
      <c r="D32" s="156" t="str">
        <f>IFERROR(IF(HLOOKUP(Presentación!$N$10,FOL,Presentación!$BA12,FALSE)=0,"",HLOOKUP(Presentación!$N$10,FOL,Presentación!$BA12,FALSE)),"")</f>
        <v>30010</v>
      </c>
      <c r="E32" s="157"/>
      <c r="F32" s="158"/>
      <c r="G32" s="265" t="str">
        <f>IFERROR(IF(HLOOKUP(Presentación!$N$10,ENT,Presentación!$BA12,FALSE)=0,"",HLOOKUP(Presentación!$N$10,ENT,Presentación!$BA12,FALSE)),"")</f>
        <v>Altotonga</v>
      </c>
      <c r="H32" s="266"/>
      <c r="I32" s="266"/>
      <c r="J32" s="267"/>
      <c r="K32" s="113">
        <f t="shared" si="0"/>
        <v>0</v>
      </c>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G32" s="37">
        <f t="shared" si="1"/>
        <v>0</v>
      </c>
      <c r="BK32" s="57">
        <f t="shared" si="2"/>
        <v>0</v>
      </c>
      <c r="BL32" s="57">
        <f t="shared" si="3"/>
        <v>0</v>
      </c>
      <c r="BM32" s="57">
        <f t="shared" si="4"/>
        <v>0</v>
      </c>
      <c r="BN32" s="101">
        <f t="shared" si="5"/>
        <v>0</v>
      </c>
    </row>
    <row r="33" spans="3:66">
      <c r="C33" s="59" t="s">
        <v>79</v>
      </c>
      <c r="D33" s="156" t="str">
        <f>IFERROR(IF(HLOOKUP(Presentación!$N$10,FOL,Presentación!$BA13,FALSE)=0,"",HLOOKUP(Presentación!$N$10,FOL,Presentación!$BA13,FALSE)),"")</f>
        <v>30011</v>
      </c>
      <c r="E33" s="157"/>
      <c r="F33" s="158"/>
      <c r="G33" s="265" t="str">
        <f>IFERROR(IF(HLOOKUP(Presentación!$N$10,ENT,Presentación!$BA13,FALSE)=0,"",HLOOKUP(Presentación!$N$10,ENT,Presentación!$BA13,FALSE)),"")</f>
        <v>Alvarado</v>
      </c>
      <c r="H33" s="266"/>
      <c r="I33" s="266"/>
      <c r="J33" s="267"/>
      <c r="K33" s="113">
        <f t="shared" si="0"/>
        <v>0</v>
      </c>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G33" s="37">
        <f t="shared" si="1"/>
        <v>0</v>
      </c>
      <c r="BK33" s="57">
        <f t="shared" si="2"/>
        <v>0</v>
      </c>
      <c r="BL33" s="57">
        <f t="shared" si="3"/>
        <v>0</v>
      </c>
      <c r="BM33" s="57">
        <f t="shared" si="4"/>
        <v>0</v>
      </c>
      <c r="BN33" s="101">
        <f t="shared" si="5"/>
        <v>0</v>
      </c>
    </row>
    <row r="34" spans="3:66">
      <c r="C34" s="59" t="s">
        <v>80</v>
      </c>
      <c r="D34" s="156" t="str">
        <f>IFERROR(IF(HLOOKUP(Presentación!$N$10,FOL,Presentación!$BA14,FALSE)=0,"",HLOOKUP(Presentación!$N$10,FOL,Presentación!$BA14,FALSE)),"")</f>
        <v>30012</v>
      </c>
      <c r="E34" s="157"/>
      <c r="F34" s="158"/>
      <c r="G34" s="265" t="str">
        <f>IFERROR(IF(HLOOKUP(Presentación!$N$10,ENT,Presentación!$BA14,FALSE)=0,"",HLOOKUP(Presentación!$N$10,ENT,Presentación!$BA14,FALSE)),"")</f>
        <v>Amatitlán</v>
      </c>
      <c r="H34" s="266"/>
      <c r="I34" s="266"/>
      <c r="J34" s="267"/>
      <c r="K34" s="113">
        <f t="shared" si="0"/>
        <v>0</v>
      </c>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G34" s="37">
        <f t="shared" si="1"/>
        <v>0</v>
      </c>
      <c r="BK34" s="57">
        <f t="shared" si="2"/>
        <v>0</v>
      </c>
      <c r="BL34" s="57">
        <f t="shared" si="3"/>
        <v>0</v>
      </c>
      <c r="BM34" s="57">
        <f t="shared" si="4"/>
        <v>0</v>
      </c>
      <c r="BN34" s="101">
        <f t="shared" si="5"/>
        <v>0</v>
      </c>
    </row>
    <row r="35" spans="3:66">
      <c r="C35" s="59" t="s">
        <v>81</v>
      </c>
      <c r="D35" s="156" t="str">
        <f>IFERROR(IF(HLOOKUP(Presentación!$N$10,FOL,Presentación!$BA15,FALSE)=0,"",HLOOKUP(Presentación!$N$10,FOL,Presentación!$BA15,FALSE)),"")</f>
        <v>30013</v>
      </c>
      <c r="E35" s="157"/>
      <c r="F35" s="158"/>
      <c r="G35" s="265" t="str">
        <f>IFERROR(IF(HLOOKUP(Presentación!$N$10,ENT,Presentación!$BA15,FALSE)=0,"",HLOOKUP(Presentación!$N$10,ENT,Presentación!$BA15,FALSE)),"")</f>
        <v>Naranjos Amatlán</v>
      </c>
      <c r="H35" s="266"/>
      <c r="I35" s="266"/>
      <c r="J35" s="267"/>
      <c r="K35" s="113">
        <f t="shared" si="0"/>
        <v>0</v>
      </c>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G35" s="37">
        <f t="shared" si="1"/>
        <v>0</v>
      </c>
      <c r="BK35" s="57">
        <f t="shared" si="2"/>
        <v>0</v>
      </c>
      <c r="BL35" s="57">
        <f t="shared" si="3"/>
        <v>0</v>
      </c>
      <c r="BM35" s="57">
        <f t="shared" si="4"/>
        <v>0</v>
      </c>
      <c r="BN35" s="101">
        <f t="shared" si="5"/>
        <v>0</v>
      </c>
    </row>
    <row r="36" spans="3:66">
      <c r="C36" s="59" t="s">
        <v>82</v>
      </c>
      <c r="D36" s="156" t="str">
        <f>IFERROR(IF(HLOOKUP(Presentación!$N$10,FOL,Presentación!$BA16,FALSE)=0,"",HLOOKUP(Presentación!$N$10,FOL,Presentación!$BA16,FALSE)),"")</f>
        <v>30014</v>
      </c>
      <c r="E36" s="157"/>
      <c r="F36" s="158"/>
      <c r="G36" s="265" t="str">
        <f>IFERROR(IF(HLOOKUP(Presentación!$N$10,ENT,Presentación!$BA16,FALSE)=0,"",HLOOKUP(Presentación!$N$10,ENT,Presentación!$BA16,FALSE)),"")</f>
        <v>Amatlán de los Reyes</v>
      </c>
      <c r="H36" s="266"/>
      <c r="I36" s="266"/>
      <c r="J36" s="267"/>
      <c r="K36" s="113">
        <f t="shared" si="0"/>
        <v>0</v>
      </c>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G36" s="37">
        <f t="shared" si="1"/>
        <v>0</v>
      </c>
      <c r="BK36" s="57">
        <f t="shared" si="2"/>
        <v>0</v>
      </c>
      <c r="BL36" s="57">
        <f t="shared" si="3"/>
        <v>0</v>
      </c>
      <c r="BM36" s="57">
        <f t="shared" si="4"/>
        <v>0</v>
      </c>
      <c r="BN36" s="101">
        <f t="shared" si="5"/>
        <v>0</v>
      </c>
    </row>
    <row r="37" spans="3:66">
      <c r="C37" s="59" t="s">
        <v>83</v>
      </c>
      <c r="D37" s="156" t="str">
        <f>IFERROR(IF(HLOOKUP(Presentación!$N$10,FOL,Presentación!$BA17,FALSE)=0,"",HLOOKUP(Presentación!$N$10,FOL,Presentación!$BA17,FALSE)),"")</f>
        <v>30015</v>
      </c>
      <c r="E37" s="157"/>
      <c r="F37" s="158"/>
      <c r="G37" s="265" t="str">
        <f>IFERROR(IF(HLOOKUP(Presentación!$N$10,ENT,Presentación!$BA17,FALSE)=0,"",HLOOKUP(Presentación!$N$10,ENT,Presentación!$BA17,FALSE)),"")</f>
        <v>Angel R. Cabada</v>
      </c>
      <c r="H37" s="266"/>
      <c r="I37" s="266"/>
      <c r="J37" s="267"/>
      <c r="K37" s="113">
        <f t="shared" si="0"/>
        <v>0</v>
      </c>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G37" s="37">
        <f t="shared" si="1"/>
        <v>0</v>
      </c>
      <c r="BK37" s="57">
        <f t="shared" si="2"/>
        <v>0</v>
      </c>
      <c r="BL37" s="57">
        <f t="shared" si="3"/>
        <v>0</v>
      </c>
      <c r="BM37" s="57">
        <f t="shared" si="4"/>
        <v>0</v>
      </c>
      <c r="BN37" s="101">
        <f t="shared" si="5"/>
        <v>0</v>
      </c>
    </row>
    <row r="38" spans="3:66">
      <c r="C38" s="59" t="s">
        <v>84</v>
      </c>
      <c r="D38" s="156" t="str">
        <f>IFERROR(IF(HLOOKUP(Presentación!$N$10,FOL,Presentación!$BA18,FALSE)=0,"",HLOOKUP(Presentación!$N$10,FOL,Presentación!$BA18,FALSE)),"")</f>
        <v>30016</v>
      </c>
      <c r="E38" s="157"/>
      <c r="F38" s="158"/>
      <c r="G38" s="265" t="str">
        <f>IFERROR(IF(HLOOKUP(Presentación!$N$10,ENT,Presentación!$BA18,FALSE)=0,"",HLOOKUP(Presentación!$N$10,ENT,Presentación!$BA18,FALSE)),"")</f>
        <v>La Antigua</v>
      </c>
      <c r="H38" s="266"/>
      <c r="I38" s="266"/>
      <c r="J38" s="267"/>
      <c r="K38" s="113">
        <f t="shared" si="0"/>
        <v>0</v>
      </c>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G38" s="37">
        <f t="shared" si="1"/>
        <v>0</v>
      </c>
      <c r="BK38" s="57">
        <f t="shared" si="2"/>
        <v>0</v>
      </c>
      <c r="BL38" s="57">
        <f t="shared" si="3"/>
        <v>0</v>
      </c>
      <c r="BM38" s="57">
        <f t="shared" si="4"/>
        <v>0</v>
      </c>
      <c r="BN38" s="101">
        <f t="shared" si="5"/>
        <v>0</v>
      </c>
    </row>
    <row r="39" spans="3:66" ht="15" customHeight="1">
      <c r="C39" s="59" t="s">
        <v>85</v>
      </c>
      <c r="D39" s="156" t="str">
        <f>IFERROR(IF(HLOOKUP(Presentación!$N$10,FOL,Presentación!$BA19,FALSE)=0,"",HLOOKUP(Presentación!$N$10,FOL,Presentación!$BA19,FALSE)),"")</f>
        <v>30017</v>
      </c>
      <c r="E39" s="157"/>
      <c r="F39" s="158"/>
      <c r="G39" s="265" t="str">
        <f>IFERROR(IF(HLOOKUP(Presentación!$N$10,ENT,Presentación!$BA19,FALSE)=0,"",HLOOKUP(Presentación!$N$10,ENT,Presentación!$BA19,FALSE)),"")</f>
        <v>Apazapan</v>
      </c>
      <c r="H39" s="266"/>
      <c r="I39" s="266"/>
      <c r="J39" s="267"/>
      <c r="K39" s="113">
        <f t="shared" si="0"/>
        <v>0</v>
      </c>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G39" s="37">
        <f t="shared" si="1"/>
        <v>0</v>
      </c>
      <c r="BK39" s="57">
        <f t="shared" si="2"/>
        <v>0</v>
      </c>
      <c r="BL39" s="57">
        <f t="shared" si="3"/>
        <v>0</v>
      </c>
      <c r="BM39" s="57">
        <f t="shared" si="4"/>
        <v>0</v>
      </c>
      <c r="BN39" s="101">
        <f t="shared" si="5"/>
        <v>0</v>
      </c>
    </row>
    <row r="40" spans="3:66" ht="15" customHeight="1">
      <c r="C40" s="59" t="s">
        <v>86</v>
      </c>
      <c r="D40" s="156" t="str">
        <f>IFERROR(IF(HLOOKUP(Presentación!$N$10,FOL,Presentación!$BA20,FALSE)=0,"",HLOOKUP(Presentación!$N$10,FOL,Presentación!$BA20,FALSE)),"")</f>
        <v>30018</v>
      </c>
      <c r="E40" s="157"/>
      <c r="F40" s="158"/>
      <c r="G40" s="265" t="str">
        <f>IFERROR(IF(HLOOKUP(Presentación!$N$10,ENT,Presentación!$BA20,FALSE)=0,"",HLOOKUP(Presentación!$N$10,ENT,Presentación!$BA20,FALSE)),"")</f>
        <v>Aquila</v>
      </c>
      <c r="H40" s="266"/>
      <c r="I40" s="266"/>
      <c r="J40" s="267"/>
      <c r="K40" s="113">
        <f t="shared" si="0"/>
        <v>0</v>
      </c>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G40" s="37">
        <f t="shared" si="1"/>
        <v>0</v>
      </c>
      <c r="BK40" s="57">
        <f t="shared" si="2"/>
        <v>0</v>
      </c>
      <c r="BL40" s="57">
        <f t="shared" si="3"/>
        <v>0</v>
      </c>
      <c r="BM40" s="57">
        <f t="shared" si="4"/>
        <v>0</v>
      </c>
      <c r="BN40" s="101">
        <f t="shared" si="5"/>
        <v>0</v>
      </c>
    </row>
    <row r="41" spans="3:66" ht="15" customHeight="1">
      <c r="C41" s="59" t="s">
        <v>87</v>
      </c>
      <c r="D41" s="156" t="str">
        <f>IFERROR(IF(HLOOKUP(Presentación!$N$10,FOL,Presentación!$BA21,FALSE)=0,"",HLOOKUP(Presentación!$N$10,FOL,Presentación!$BA21,FALSE)),"")</f>
        <v>30019</v>
      </c>
      <c r="E41" s="157"/>
      <c r="F41" s="158"/>
      <c r="G41" s="265" t="str">
        <f>IFERROR(IF(HLOOKUP(Presentación!$N$10,ENT,Presentación!$BA21,FALSE)=0,"",HLOOKUP(Presentación!$N$10,ENT,Presentación!$BA21,FALSE)),"")</f>
        <v>Astacinga</v>
      </c>
      <c r="H41" s="266"/>
      <c r="I41" s="266"/>
      <c r="J41" s="267"/>
      <c r="K41" s="113">
        <f t="shared" si="0"/>
        <v>0</v>
      </c>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G41" s="37">
        <f t="shared" si="1"/>
        <v>0</v>
      </c>
      <c r="BK41" s="57">
        <f t="shared" si="2"/>
        <v>0</v>
      </c>
      <c r="BL41" s="57">
        <f t="shared" si="3"/>
        <v>0</v>
      </c>
      <c r="BM41" s="57">
        <f t="shared" si="4"/>
        <v>0</v>
      </c>
      <c r="BN41" s="101">
        <f t="shared" si="5"/>
        <v>0</v>
      </c>
    </row>
    <row r="42" spans="3:66" ht="15" customHeight="1">
      <c r="C42" s="59" t="s">
        <v>88</v>
      </c>
      <c r="D42" s="156" t="str">
        <f>IFERROR(IF(HLOOKUP(Presentación!$N$10,FOL,Presentación!$BA22,FALSE)=0,"",HLOOKUP(Presentación!$N$10,FOL,Presentación!$BA22,FALSE)),"")</f>
        <v>30020</v>
      </c>
      <c r="E42" s="157"/>
      <c r="F42" s="158"/>
      <c r="G42" s="265" t="str">
        <f>IFERROR(IF(HLOOKUP(Presentación!$N$10,ENT,Presentación!$BA22,FALSE)=0,"",HLOOKUP(Presentación!$N$10,ENT,Presentación!$BA22,FALSE)),"")</f>
        <v>Atlahuilco</v>
      </c>
      <c r="H42" s="266"/>
      <c r="I42" s="266"/>
      <c r="J42" s="267"/>
      <c r="K42" s="113">
        <f t="shared" si="0"/>
        <v>0</v>
      </c>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G42" s="37">
        <f t="shared" si="1"/>
        <v>0</v>
      </c>
      <c r="BK42" s="57">
        <f t="shared" si="2"/>
        <v>0</v>
      </c>
      <c r="BL42" s="57">
        <f t="shared" si="3"/>
        <v>0</v>
      </c>
      <c r="BM42" s="57">
        <f t="shared" si="4"/>
        <v>0</v>
      </c>
      <c r="BN42" s="101">
        <f t="shared" si="5"/>
        <v>0</v>
      </c>
    </row>
    <row r="43" spans="3:66" ht="15" customHeight="1">
      <c r="C43" s="59" t="s">
        <v>89</v>
      </c>
      <c r="D43" s="156" t="str">
        <f>IFERROR(IF(HLOOKUP(Presentación!$N$10,FOL,Presentación!$BA23,FALSE)=0,"",HLOOKUP(Presentación!$N$10,FOL,Presentación!$BA23,FALSE)),"")</f>
        <v>30021</v>
      </c>
      <c r="E43" s="157"/>
      <c r="F43" s="158"/>
      <c r="G43" s="265" t="str">
        <f>IFERROR(IF(HLOOKUP(Presentación!$N$10,ENT,Presentación!$BA23,FALSE)=0,"",HLOOKUP(Presentación!$N$10,ENT,Presentación!$BA23,FALSE)),"")</f>
        <v>Atoyac</v>
      </c>
      <c r="H43" s="266"/>
      <c r="I43" s="266"/>
      <c r="J43" s="267"/>
      <c r="K43" s="113">
        <f t="shared" si="0"/>
        <v>0</v>
      </c>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G43" s="37">
        <f t="shared" si="1"/>
        <v>0</v>
      </c>
      <c r="BK43" s="57">
        <f t="shared" si="2"/>
        <v>0</v>
      </c>
      <c r="BL43" s="57">
        <f t="shared" si="3"/>
        <v>0</v>
      </c>
      <c r="BM43" s="57">
        <f t="shared" si="4"/>
        <v>0</v>
      </c>
      <c r="BN43" s="101">
        <f t="shared" si="5"/>
        <v>0</v>
      </c>
    </row>
    <row r="44" spans="3:66" ht="15" customHeight="1">
      <c r="C44" s="59" t="s">
        <v>90</v>
      </c>
      <c r="D44" s="156" t="str">
        <f>IFERROR(IF(HLOOKUP(Presentación!$N$10,FOL,Presentación!$BA24,FALSE)=0,"",HLOOKUP(Presentación!$N$10,FOL,Presentación!$BA24,FALSE)),"")</f>
        <v>30022</v>
      </c>
      <c r="E44" s="157"/>
      <c r="F44" s="158"/>
      <c r="G44" s="265" t="str">
        <f>IFERROR(IF(HLOOKUP(Presentación!$N$10,ENT,Presentación!$BA24,FALSE)=0,"",HLOOKUP(Presentación!$N$10,ENT,Presentación!$BA24,FALSE)),"")</f>
        <v>Atzacan</v>
      </c>
      <c r="H44" s="266"/>
      <c r="I44" s="266"/>
      <c r="J44" s="267"/>
      <c r="K44" s="113">
        <f t="shared" si="0"/>
        <v>0</v>
      </c>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G44" s="37">
        <f t="shared" si="1"/>
        <v>0</v>
      </c>
      <c r="BK44" s="57">
        <f t="shared" si="2"/>
        <v>0</v>
      </c>
      <c r="BL44" s="57">
        <f t="shared" si="3"/>
        <v>0</v>
      </c>
      <c r="BM44" s="57">
        <f t="shared" si="4"/>
        <v>0</v>
      </c>
      <c r="BN44" s="101">
        <f t="shared" si="5"/>
        <v>0</v>
      </c>
    </row>
    <row r="45" spans="3:66" ht="15" customHeight="1">
      <c r="C45" s="59" t="s">
        <v>91</v>
      </c>
      <c r="D45" s="156" t="str">
        <f>IFERROR(IF(HLOOKUP(Presentación!$N$10,FOL,Presentación!$BA25,FALSE)=0,"",HLOOKUP(Presentación!$N$10,FOL,Presentación!$BA25,FALSE)),"")</f>
        <v>30023</v>
      </c>
      <c r="E45" s="157"/>
      <c r="F45" s="158"/>
      <c r="G45" s="265" t="str">
        <f>IFERROR(IF(HLOOKUP(Presentación!$N$10,ENT,Presentación!$BA25,FALSE)=0,"",HLOOKUP(Presentación!$N$10,ENT,Presentación!$BA25,FALSE)),"")</f>
        <v>Atzalan</v>
      </c>
      <c r="H45" s="266"/>
      <c r="I45" s="266"/>
      <c r="J45" s="267"/>
      <c r="K45" s="113">
        <f t="shared" si="0"/>
        <v>0</v>
      </c>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G45" s="37">
        <f t="shared" si="1"/>
        <v>0</v>
      </c>
      <c r="BK45" s="57">
        <f t="shared" si="2"/>
        <v>0</v>
      </c>
      <c r="BL45" s="57">
        <f t="shared" si="3"/>
        <v>0</v>
      </c>
      <c r="BM45" s="57">
        <f t="shared" si="4"/>
        <v>0</v>
      </c>
      <c r="BN45" s="101">
        <f t="shared" si="5"/>
        <v>0</v>
      </c>
    </row>
    <row r="46" spans="3:66" ht="15" customHeight="1">
      <c r="C46" s="59" t="s">
        <v>92</v>
      </c>
      <c r="D46" s="156" t="str">
        <f>IFERROR(IF(HLOOKUP(Presentación!$N$10,FOL,Presentación!$BA26,FALSE)=0,"",HLOOKUP(Presentación!$N$10,FOL,Presentación!$BA26,FALSE)),"")</f>
        <v>30024</v>
      </c>
      <c r="E46" s="157"/>
      <c r="F46" s="158"/>
      <c r="G46" s="265" t="str">
        <f>IFERROR(IF(HLOOKUP(Presentación!$N$10,ENT,Presentación!$BA26,FALSE)=0,"",HLOOKUP(Presentación!$N$10,ENT,Presentación!$BA26,FALSE)),"")</f>
        <v>Tlaltetela</v>
      </c>
      <c r="H46" s="266"/>
      <c r="I46" s="266"/>
      <c r="J46" s="267"/>
      <c r="K46" s="113">
        <f t="shared" si="0"/>
        <v>0</v>
      </c>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G46" s="37">
        <f t="shared" si="1"/>
        <v>0</v>
      </c>
      <c r="BK46" s="57">
        <f t="shared" si="2"/>
        <v>0</v>
      </c>
      <c r="BL46" s="57">
        <f t="shared" si="3"/>
        <v>0</v>
      </c>
      <c r="BM46" s="57">
        <f t="shared" si="4"/>
        <v>0</v>
      </c>
      <c r="BN46" s="101">
        <f t="shared" si="5"/>
        <v>0</v>
      </c>
    </row>
    <row r="47" spans="3:66" ht="15" customHeight="1">
      <c r="C47" s="59" t="s">
        <v>93</v>
      </c>
      <c r="D47" s="156" t="str">
        <f>IFERROR(IF(HLOOKUP(Presentación!$N$10,FOL,Presentación!$BA27,FALSE)=0,"",HLOOKUP(Presentación!$N$10,FOL,Presentación!$BA27,FALSE)),"")</f>
        <v>30025</v>
      </c>
      <c r="E47" s="157"/>
      <c r="F47" s="158"/>
      <c r="G47" s="265" t="str">
        <f>IFERROR(IF(HLOOKUP(Presentación!$N$10,ENT,Presentación!$BA27,FALSE)=0,"",HLOOKUP(Presentación!$N$10,ENT,Presentación!$BA27,FALSE)),"")</f>
        <v>Ayahualulco</v>
      </c>
      <c r="H47" s="266"/>
      <c r="I47" s="266"/>
      <c r="J47" s="267"/>
      <c r="K47" s="113">
        <f t="shared" si="0"/>
        <v>0</v>
      </c>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G47" s="37">
        <f t="shared" si="1"/>
        <v>0</v>
      </c>
      <c r="BK47" s="57">
        <f t="shared" si="2"/>
        <v>0</v>
      </c>
      <c r="BL47" s="57">
        <f t="shared" si="3"/>
        <v>0</v>
      </c>
      <c r="BM47" s="57">
        <f t="shared" si="4"/>
        <v>0</v>
      </c>
      <c r="BN47" s="101">
        <f t="shared" si="5"/>
        <v>0</v>
      </c>
    </row>
    <row r="48" spans="3:66" ht="15" customHeight="1">
      <c r="C48" s="59" t="s">
        <v>94</v>
      </c>
      <c r="D48" s="156" t="str">
        <f>IFERROR(IF(HLOOKUP(Presentación!$N$10,FOL,Presentación!$BA28,FALSE)=0,"",HLOOKUP(Presentación!$N$10,FOL,Presentación!$BA28,FALSE)),"")</f>
        <v>30026</v>
      </c>
      <c r="E48" s="157"/>
      <c r="F48" s="158"/>
      <c r="G48" s="265" t="str">
        <f>IFERROR(IF(HLOOKUP(Presentación!$N$10,ENT,Presentación!$BA28,FALSE)=0,"",HLOOKUP(Presentación!$N$10,ENT,Presentación!$BA28,FALSE)),"")</f>
        <v>Banderilla</v>
      </c>
      <c r="H48" s="266"/>
      <c r="I48" s="266"/>
      <c r="J48" s="267"/>
      <c r="K48" s="113">
        <f t="shared" si="0"/>
        <v>0</v>
      </c>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G48" s="37">
        <f t="shared" si="1"/>
        <v>0</v>
      </c>
      <c r="BK48" s="57">
        <f t="shared" si="2"/>
        <v>0</v>
      </c>
      <c r="BL48" s="57">
        <f t="shared" si="3"/>
        <v>0</v>
      </c>
      <c r="BM48" s="57">
        <f t="shared" si="4"/>
        <v>0</v>
      </c>
      <c r="BN48" s="101">
        <f t="shared" si="5"/>
        <v>0</v>
      </c>
    </row>
    <row r="49" spans="3:66" ht="15" customHeight="1">
      <c r="C49" s="59" t="s">
        <v>95</v>
      </c>
      <c r="D49" s="156" t="str">
        <f>IFERROR(IF(HLOOKUP(Presentación!$N$10,FOL,Presentación!$BA29,FALSE)=0,"",HLOOKUP(Presentación!$N$10,FOL,Presentación!$BA29,FALSE)),"")</f>
        <v>30027</v>
      </c>
      <c r="E49" s="157"/>
      <c r="F49" s="158"/>
      <c r="G49" s="265" t="str">
        <f>IFERROR(IF(HLOOKUP(Presentación!$N$10,ENT,Presentación!$BA29,FALSE)=0,"",HLOOKUP(Presentación!$N$10,ENT,Presentación!$BA29,FALSE)),"")</f>
        <v>Benito Juárez</v>
      </c>
      <c r="H49" s="266"/>
      <c r="I49" s="266"/>
      <c r="J49" s="267"/>
      <c r="K49" s="113">
        <f t="shared" si="0"/>
        <v>0</v>
      </c>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G49" s="37">
        <f t="shared" si="1"/>
        <v>0</v>
      </c>
      <c r="BK49" s="57">
        <f t="shared" si="2"/>
        <v>0</v>
      </c>
      <c r="BL49" s="57">
        <f t="shared" si="3"/>
        <v>0</v>
      </c>
      <c r="BM49" s="57">
        <f t="shared" si="4"/>
        <v>0</v>
      </c>
      <c r="BN49" s="101">
        <f t="shared" si="5"/>
        <v>0</v>
      </c>
    </row>
    <row r="50" spans="3:66" ht="15" customHeight="1">
      <c r="C50" s="59" t="s">
        <v>96</v>
      </c>
      <c r="D50" s="156" t="str">
        <f>IFERROR(IF(HLOOKUP(Presentación!$N$10,FOL,Presentación!$BA30,FALSE)=0,"",HLOOKUP(Presentación!$N$10,FOL,Presentación!$BA30,FALSE)),"")</f>
        <v>30028</v>
      </c>
      <c r="E50" s="157"/>
      <c r="F50" s="158"/>
      <c r="G50" s="265" t="str">
        <f>IFERROR(IF(HLOOKUP(Presentación!$N$10,ENT,Presentación!$BA30,FALSE)=0,"",HLOOKUP(Presentación!$N$10,ENT,Presentación!$BA30,FALSE)),"")</f>
        <v>Boca del Río</v>
      </c>
      <c r="H50" s="266"/>
      <c r="I50" s="266"/>
      <c r="J50" s="267"/>
      <c r="K50" s="113">
        <f t="shared" si="0"/>
        <v>0</v>
      </c>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G50" s="37">
        <f t="shared" si="1"/>
        <v>0</v>
      </c>
      <c r="BK50" s="57">
        <f t="shared" si="2"/>
        <v>0</v>
      </c>
      <c r="BL50" s="57">
        <f t="shared" si="3"/>
        <v>0</v>
      </c>
      <c r="BM50" s="57">
        <f t="shared" si="4"/>
        <v>0</v>
      </c>
      <c r="BN50" s="101">
        <f t="shared" si="5"/>
        <v>0</v>
      </c>
    </row>
    <row r="51" spans="3:66" ht="15" customHeight="1">
      <c r="C51" s="59" t="s">
        <v>97</v>
      </c>
      <c r="D51" s="156" t="str">
        <f>IFERROR(IF(HLOOKUP(Presentación!$N$10,FOL,Presentación!$BA31,FALSE)=0,"",HLOOKUP(Presentación!$N$10,FOL,Presentación!$BA31,FALSE)),"")</f>
        <v>30029</v>
      </c>
      <c r="E51" s="157"/>
      <c r="F51" s="158"/>
      <c r="G51" s="265" t="str">
        <f>IFERROR(IF(HLOOKUP(Presentación!$N$10,ENT,Presentación!$BA31,FALSE)=0,"",HLOOKUP(Presentación!$N$10,ENT,Presentación!$BA31,FALSE)),"")</f>
        <v>Calcahualco</v>
      </c>
      <c r="H51" s="266"/>
      <c r="I51" s="266"/>
      <c r="J51" s="267"/>
      <c r="K51" s="113">
        <f t="shared" si="0"/>
        <v>0</v>
      </c>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G51" s="37">
        <f t="shared" si="1"/>
        <v>0</v>
      </c>
      <c r="BK51" s="57">
        <f t="shared" si="2"/>
        <v>0</v>
      </c>
      <c r="BL51" s="57">
        <f t="shared" si="3"/>
        <v>0</v>
      </c>
      <c r="BM51" s="57">
        <f t="shared" si="4"/>
        <v>0</v>
      </c>
      <c r="BN51" s="101">
        <f t="shared" si="5"/>
        <v>0</v>
      </c>
    </row>
    <row r="52" spans="3:66" ht="15" customHeight="1">
      <c r="C52" s="59" t="s">
        <v>98</v>
      </c>
      <c r="D52" s="156" t="str">
        <f>IFERROR(IF(HLOOKUP(Presentación!$N$10,FOL,Presentación!$BA32,FALSE)=0,"",HLOOKUP(Presentación!$N$10,FOL,Presentación!$BA32,FALSE)),"")</f>
        <v>30030</v>
      </c>
      <c r="E52" s="157"/>
      <c r="F52" s="158"/>
      <c r="G52" s="265" t="str">
        <f>IFERROR(IF(HLOOKUP(Presentación!$N$10,ENT,Presentación!$BA32,FALSE)=0,"",HLOOKUP(Presentación!$N$10,ENT,Presentación!$BA32,FALSE)),"")</f>
        <v>Camerino Z. Mendoza</v>
      </c>
      <c r="H52" s="266"/>
      <c r="I52" s="266"/>
      <c r="J52" s="267"/>
      <c r="K52" s="113">
        <f t="shared" si="0"/>
        <v>0</v>
      </c>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G52" s="37">
        <f t="shared" si="1"/>
        <v>0</v>
      </c>
      <c r="BK52" s="57">
        <f t="shared" si="2"/>
        <v>0</v>
      </c>
      <c r="BL52" s="57">
        <f t="shared" si="3"/>
        <v>0</v>
      </c>
      <c r="BM52" s="57">
        <f t="shared" si="4"/>
        <v>0</v>
      </c>
      <c r="BN52" s="101">
        <f t="shared" si="5"/>
        <v>0</v>
      </c>
    </row>
    <row r="53" spans="3:66" ht="15" customHeight="1">
      <c r="C53" s="59" t="s">
        <v>99</v>
      </c>
      <c r="D53" s="156" t="str">
        <f>IFERROR(IF(HLOOKUP(Presentación!$N$10,FOL,Presentación!$BA33,FALSE)=0,"",HLOOKUP(Presentación!$N$10,FOL,Presentación!$BA33,FALSE)),"")</f>
        <v>30031</v>
      </c>
      <c r="E53" s="157"/>
      <c r="F53" s="158"/>
      <c r="G53" s="265" t="str">
        <f>IFERROR(IF(HLOOKUP(Presentación!$N$10,ENT,Presentación!$BA33,FALSE)=0,"",HLOOKUP(Presentación!$N$10,ENT,Presentación!$BA33,FALSE)),"")</f>
        <v>Carrillo Puerto</v>
      </c>
      <c r="H53" s="266"/>
      <c r="I53" s="266"/>
      <c r="J53" s="267"/>
      <c r="K53" s="113">
        <f t="shared" si="0"/>
        <v>0</v>
      </c>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G53" s="37">
        <f t="shared" si="1"/>
        <v>0</v>
      </c>
      <c r="BK53" s="57">
        <f t="shared" si="2"/>
        <v>0</v>
      </c>
      <c r="BL53" s="57">
        <f t="shared" si="3"/>
        <v>0</v>
      </c>
      <c r="BM53" s="57">
        <f t="shared" si="4"/>
        <v>0</v>
      </c>
      <c r="BN53" s="101">
        <f t="shared" si="5"/>
        <v>0</v>
      </c>
    </row>
    <row r="54" spans="3:66" ht="15" customHeight="1">
      <c r="C54" s="59" t="s">
        <v>100</v>
      </c>
      <c r="D54" s="156" t="str">
        <f>IFERROR(IF(HLOOKUP(Presentación!$N$10,FOL,Presentación!$BA34,FALSE)=0,"",HLOOKUP(Presentación!$N$10,FOL,Presentación!$BA34,FALSE)),"")</f>
        <v>30032</v>
      </c>
      <c r="E54" s="157"/>
      <c r="F54" s="158"/>
      <c r="G54" s="265" t="str">
        <f>IFERROR(IF(HLOOKUP(Presentación!$N$10,ENT,Presentación!$BA34,FALSE)=0,"",HLOOKUP(Presentación!$N$10,ENT,Presentación!$BA34,FALSE)),"")</f>
        <v>Catemaco</v>
      </c>
      <c r="H54" s="266"/>
      <c r="I54" s="266"/>
      <c r="J54" s="267"/>
      <c r="K54" s="113">
        <f t="shared" si="0"/>
        <v>0</v>
      </c>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G54" s="37">
        <f t="shared" si="1"/>
        <v>0</v>
      </c>
      <c r="BK54" s="57">
        <f t="shared" si="2"/>
        <v>0</v>
      </c>
      <c r="BL54" s="57">
        <f t="shared" si="3"/>
        <v>0</v>
      </c>
      <c r="BM54" s="57">
        <f t="shared" si="4"/>
        <v>0</v>
      </c>
      <c r="BN54" s="101">
        <f t="shared" si="5"/>
        <v>0</v>
      </c>
    </row>
    <row r="55" spans="3:66" ht="15" customHeight="1">
      <c r="C55" s="59" t="s">
        <v>101</v>
      </c>
      <c r="D55" s="156" t="str">
        <f>IFERROR(IF(HLOOKUP(Presentación!$N$10,FOL,Presentación!$BA35,FALSE)=0,"",HLOOKUP(Presentación!$N$10,FOL,Presentación!$BA35,FALSE)),"")</f>
        <v>30033</v>
      </c>
      <c r="E55" s="157"/>
      <c r="F55" s="158"/>
      <c r="G55" s="265" t="str">
        <f>IFERROR(IF(HLOOKUP(Presentación!$N$10,ENT,Presentación!$BA35,FALSE)=0,"",HLOOKUP(Presentación!$N$10,ENT,Presentación!$BA35,FALSE)),"")</f>
        <v>Cazones de Herrera</v>
      </c>
      <c r="H55" s="266"/>
      <c r="I55" s="266"/>
      <c r="J55" s="267"/>
      <c r="K55" s="113">
        <f t="shared" si="0"/>
        <v>0</v>
      </c>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G55" s="37">
        <f t="shared" si="1"/>
        <v>0</v>
      </c>
      <c r="BK55" s="57">
        <f t="shared" si="2"/>
        <v>0</v>
      </c>
      <c r="BL55" s="57">
        <f t="shared" si="3"/>
        <v>0</v>
      </c>
      <c r="BM55" s="57">
        <f t="shared" si="4"/>
        <v>0</v>
      </c>
      <c r="BN55" s="101">
        <f t="shared" si="5"/>
        <v>0</v>
      </c>
    </row>
    <row r="56" spans="3:66" ht="15" customHeight="1">
      <c r="C56" s="59" t="s">
        <v>102</v>
      </c>
      <c r="D56" s="156" t="str">
        <f>IFERROR(IF(HLOOKUP(Presentación!$N$10,FOL,Presentación!$BA36,FALSE)=0,"",HLOOKUP(Presentación!$N$10,FOL,Presentación!$BA36,FALSE)),"")</f>
        <v>30034</v>
      </c>
      <c r="E56" s="157"/>
      <c r="F56" s="158"/>
      <c r="G56" s="265" t="str">
        <f>IFERROR(IF(HLOOKUP(Presentación!$N$10,ENT,Presentación!$BA36,FALSE)=0,"",HLOOKUP(Presentación!$N$10,ENT,Presentación!$BA36,FALSE)),"")</f>
        <v>Cerro Azul</v>
      </c>
      <c r="H56" s="266"/>
      <c r="I56" s="266"/>
      <c r="J56" s="267"/>
      <c r="K56" s="113">
        <f t="shared" si="0"/>
        <v>0</v>
      </c>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G56" s="37">
        <f t="shared" si="1"/>
        <v>0</v>
      </c>
      <c r="BK56" s="57">
        <f t="shared" si="2"/>
        <v>0</v>
      </c>
      <c r="BL56" s="57">
        <f t="shared" si="3"/>
        <v>0</v>
      </c>
      <c r="BM56" s="57">
        <f t="shared" si="4"/>
        <v>0</v>
      </c>
      <c r="BN56" s="101">
        <f t="shared" si="5"/>
        <v>0</v>
      </c>
    </row>
    <row r="57" spans="3:66" ht="15" customHeight="1">
      <c r="C57" s="59" t="s">
        <v>103</v>
      </c>
      <c r="D57" s="156" t="str">
        <f>IFERROR(IF(HLOOKUP(Presentación!$N$10,FOL,Presentación!$BA37,FALSE)=0,"",HLOOKUP(Presentación!$N$10,FOL,Presentación!$BA37,FALSE)),"")</f>
        <v>30035</v>
      </c>
      <c r="E57" s="157"/>
      <c r="F57" s="158"/>
      <c r="G57" s="265" t="str">
        <f>IFERROR(IF(HLOOKUP(Presentación!$N$10,ENT,Presentación!$BA37,FALSE)=0,"",HLOOKUP(Presentación!$N$10,ENT,Presentación!$BA37,FALSE)),"")</f>
        <v>Citlaltépetl</v>
      </c>
      <c r="H57" s="266"/>
      <c r="I57" s="266"/>
      <c r="J57" s="267"/>
      <c r="K57" s="113">
        <f t="shared" si="0"/>
        <v>0</v>
      </c>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G57" s="37">
        <f t="shared" si="1"/>
        <v>0</v>
      </c>
      <c r="BK57" s="57">
        <f t="shared" si="2"/>
        <v>0</v>
      </c>
      <c r="BL57" s="57">
        <f t="shared" si="3"/>
        <v>0</v>
      </c>
      <c r="BM57" s="57">
        <f t="shared" si="4"/>
        <v>0</v>
      </c>
      <c r="BN57" s="101">
        <f t="shared" si="5"/>
        <v>0</v>
      </c>
    </row>
    <row r="58" spans="3:66" ht="15" customHeight="1">
      <c r="C58" s="59" t="s">
        <v>185</v>
      </c>
      <c r="D58" s="156" t="str">
        <f>IFERROR(IF(HLOOKUP(Presentación!$N$10,FOL,Presentación!$BA38,FALSE)=0,"",HLOOKUP(Presentación!$N$10,FOL,Presentación!$BA38,FALSE)),"")</f>
        <v>30036</v>
      </c>
      <c r="E58" s="157"/>
      <c r="F58" s="158"/>
      <c r="G58" s="265" t="str">
        <f>IFERROR(IF(HLOOKUP(Presentación!$N$10,ENT,Presentación!$BA38,FALSE)=0,"",HLOOKUP(Presentación!$N$10,ENT,Presentación!$BA38,FALSE)),"")</f>
        <v>Coacoatzintla</v>
      </c>
      <c r="H58" s="266"/>
      <c r="I58" s="266"/>
      <c r="J58" s="267"/>
      <c r="K58" s="113">
        <f t="shared" si="0"/>
        <v>0</v>
      </c>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G58" s="37">
        <f t="shared" si="1"/>
        <v>0</v>
      </c>
      <c r="BK58" s="57">
        <f t="shared" si="2"/>
        <v>0</v>
      </c>
      <c r="BL58" s="57">
        <f t="shared" si="3"/>
        <v>0</v>
      </c>
      <c r="BM58" s="57">
        <f t="shared" si="4"/>
        <v>0</v>
      </c>
      <c r="BN58" s="101">
        <f t="shared" si="5"/>
        <v>0</v>
      </c>
    </row>
    <row r="59" spans="3:66" ht="15" customHeight="1">
      <c r="C59" s="59" t="s">
        <v>187</v>
      </c>
      <c r="D59" s="156" t="str">
        <f>IFERROR(IF(HLOOKUP(Presentación!$N$10,FOL,Presentación!$BA39,FALSE)=0,"",HLOOKUP(Presentación!$N$10,FOL,Presentación!$BA39,FALSE)),"")</f>
        <v>30037</v>
      </c>
      <c r="E59" s="157"/>
      <c r="F59" s="158"/>
      <c r="G59" s="265" t="str">
        <f>IFERROR(IF(HLOOKUP(Presentación!$N$10,ENT,Presentación!$BA39,FALSE)=0,"",HLOOKUP(Presentación!$N$10,ENT,Presentación!$BA39,FALSE)),"")</f>
        <v>Coahuitlán</v>
      </c>
      <c r="H59" s="266"/>
      <c r="I59" s="266"/>
      <c r="J59" s="267"/>
      <c r="K59" s="113">
        <f t="shared" si="0"/>
        <v>0</v>
      </c>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G59" s="37">
        <f t="shared" si="1"/>
        <v>0</v>
      </c>
      <c r="BK59" s="57">
        <f t="shared" si="2"/>
        <v>0</v>
      </c>
      <c r="BL59" s="57">
        <f t="shared" si="3"/>
        <v>0</v>
      </c>
      <c r="BM59" s="57">
        <f t="shared" si="4"/>
        <v>0</v>
      </c>
      <c r="BN59" s="101">
        <f t="shared" si="5"/>
        <v>0</v>
      </c>
    </row>
    <row r="60" spans="3:66" ht="15" customHeight="1">
      <c r="C60" s="59" t="s">
        <v>188</v>
      </c>
      <c r="D60" s="156" t="str">
        <f>IFERROR(IF(HLOOKUP(Presentación!$N$10,FOL,Presentación!$BA40,FALSE)=0,"",HLOOKUP(Presentación!$N$10,FOL,Presentación!$BA40,FALSE)),"")</f>
        <v>30038</v>
      </c>
      <c r="E60" s="157"/>
      <c r="F60" s="158"/>
      <c r="G60" s="265" t="str">
        <f>IFERROR(IF(HLOOKUP(Presentación!$N$10,ENT,Presentación!$BA40,FALSE)=0,"",HLOOKUP(Presentación!$N$10,ENT,Presentación!$BA40,FALSE)),"")</f>
        <v>Coatepec</v>
      </c>
      <c r="H60" s="266"/>
      <c r="I60" s="266"/>
      <c r="J60" s="267"/>
      <c r="K60" s="113">
        <f t="shared" si="0"/>
        <v>0</v>
      </c>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G60" s="37">
        <f t="shared" si="1"/>
        <v>0</v>
      </c>
      <c r="BK60" s="57">
        <f t="shared" si="2"/>
        <v>0</v>
      </c>
      <c r="BL60" s="57">
        <f t="shared" si="3"/>
        <v>0</v>
      </c>
      <c r="BM60" s="57">
        <f t="shared" si="4"/>
        <v>0</v>
      </c>
      <c r="BN60" s="101">
        <f t="shared" si="5"/>
        <v>0</v>
      </c>
    </row>
    <row r="61" spans="3:66" ht="15" customHeight="1">
      <c r="C61" s="59" t="s">
        <v>189</v>
      </c>
      <c r="D61" s="156" t="str">
        <f>IFERROR(IF(HLOOKUP(Presentación!$N$10,FOL,Presentación!$BA41,FALSE)=0,"",HLOOKUP(Presentación!$N$10,FOL,Presentación!$BA41,FALSE)),"")</f>
        <v>30039</v>
      </c>
      <c r="E61" s="157"/>
      <c r="F61" s="158"/>
      <c r="G61" s="265" t="str">
        <f>IFERROR(IF(HLOOKUP(Presentación!$N$10,ENT,Presentación!$BA41,FALSE)=0,"",HLOOKUP(Presentación!$N$10,ENT,Presentación!$BA41,FALSE)),"")</f>
        <v>Coatzacoalcos</v>
      </c>
      <c r="H61" s="266"/>
      <c r="I61" s="266"/>
      <c r="J61" s="267"/>
      <c r="K61" s="113">
        <f t="shared" si="0"/>
        <v>0</v>
      </c>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G61" s="37">
        <f t="shared" si="1"/>
        <v>0</v>
      </c>
      <c r="BK61" s="57">
        <f t="shared" si="2"/>
        <v>0</v>
      </c>
      <c r="BL61" s="57">
        <f t="shared" si="3"/>
        <v>0</v>
      </c>
      <c r="BM61" s="57">
        <f t="shared" si="4"/>
        <v>0</v>
      </c>
      <c r="BN61" s="101">
        <f t="shared" si="5"/>
        <v>0</v>
      </c>
    </row>
    <row r="62" spans="3:66" ht="15" customHeight="1">
      <c r="C62" s="59" t="s">
        <v>191</v>
      </c>
      <c r="D62" s="156" t="str">
        <f>IFERROR(IF(HLOOKUP(Presentación!$N$10,FOL,Presentación!$BA42,FALSE)=0,"",HLOOKUP(Presentación!$N$10,FOL,Presentación!$BA42,FALSE)),"")</f>
        <v>30040</v>
      </c>
      <c r="E62" s="157"/>
      <c r="F62" s="158"/>
      <c r="G62" s="265" t="str">
        <f>IFERROR(IF(HLOOKUP(Presentación!$N$10,ENT,Presentación!$BA42,FALSE)=0,"",HLOOKUP(Presentación!$N$10,ENT,Presentación!$BA42,FALSE)),"")</f>
        <v>Coatzintla</v>
      </c>
      <c r="H62" s="266"/>
      <c r="I62" s="266"/>
      <c r="J62" s="267"/>
      <c r="K62" s="113">
        <f t="shared" si="0"/>
        <v>0</v>
      </c>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G62" s="37">
        <f t="shared" si="1"/>
        <v>0</v>
      </c>
      <c r="BK62" s="57">
        <f t="shared" si="2"/>
        <v>0</v>
      </c>
      <c r="BL62" s="57">
        <f t="shared" si="3"/>
        <v>0</v>
      </c>
      <c r="BM62" s="57">
        <f t="shared" si="4"/>
        <v>0</v>
      </c>
      <c r="BN62" s="101">
        <f t="shared" si="5"/>
        <v>0</v>
      </c>
    </row>
    <row r="63" spans="3:66" ht="15" customHeight="1">
      <c r="C63" s="59" t="s">
        <v>192</v>
      </c>
      <c r="D63" s="156" t="str">
        <f>IFERROR(IF(HLOOKUP(Presentación!$N$10,FOL,Presentación!$BA43,FALSE)=0,"",HLOOKUP(Presentación!$N$10,FOL,Presentación!$BA43,FALSE)),"")</f>
        <v>30041</v>
      </c>
      <c r="E63" s="157"/>
      <c r="F63" s="158"/>
      <c r="G63" s="265" t="str">
        <f>IFERROR(IF(HLOOKUP(Presentación!$N$10,ENT,Presentación!$BA43,FALSE)=0,"",HLOOKUP(Presentación!$N$10,ENT,Presentación!$BA43,FALSE)),"")</f>
        <v>Coetzala</v>
      </c>
      <c r="H63" s="266"/>
      <c r="I63" s="266"/>
      <c r="J63" s="267"/>
      <c r="K63" s="113">
        <f t="shared" si="0"/>
        <v>0</v>
      </c>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G63" s="37">
        <f t="shared" si="1"/>
        <v>0</v>
      </c>
      <c r="BK63" s="57">
        <f t="shared" si="2"/>
        <v>0</v>
      </c>
      <c r="BL63" s="57">
        <f t="shared" si="3"/>
        <v>0</v>
      </c>
      <c r="BM63" s="57">
        <f t="shared" si="4"/>
        <v>0</v>
      </c>
      <c r="BN63" s="101">
        <f t="shared" si="5"/>
        <v>0</v>
      </c>
    </row>
    <row r="64" spans="3:66" ht="15" customHeight="1">
      <c r="C64" s="59" t="s">
        <v>193</v>
      </c>
      <c r="D64" s="156" t="str">
        <f>IFERROR(IF(HLOOKUP(Presentación!$N$10,FOL,Presentación!$BA44,FALSE)=0,"",HLOOKUP(Presentación!$N$10,FOL,Presentación!$BA44,FALSE)),"")</f>
        <v>30042</v>
      </c>
      <c r="E64" s="157"/>
      <c r="F64" s="158"/>
      <c r="G64" s="265" t="str">
        <f>IFERROR(IF(HLOOKUP(Presentación!$N$10,ENT,Presentación!$BA44,FALSE)=0,"",HLOOKUP(Presentación!$N$10,ENT,Presentación!$BA44,FALSE)),"")</f>
        <v>Colipa</v>
      </c>
      <c r="H64" s="266"/>
      <c r="I64" s="266"/>
      <c r="J64" s="267"/>
      <c r="K64" s="113">
        <f t="shared" si="0"/>
        <v>0</v>
      </c>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G64" s="37">
        <f t="shared" si="1"/>
        <v>0</v>
      </c>
      <c r="BK64" s="57">
        <f t="shared" si="2"/>
        <v>0</v>
      </c>
      <c r="BL64" s="57">
        <f t="shared" si="3"/>
        <v>0</v>
      </c>
      <c r="BM64" s="57">
        <f t="shared" si="4"/>
        <v>0</v>
      </c>
      <c r="BN64" s="101">
        <f t="shared" si="5"/>
        <v>0</v>
      </c>
    </row>
    <row r="65" spans="3:66" ht="15" customHeight="1">
      <c r="C65" s="59" t="s">
        <v>194</v>
      </c>
      <c r="D65" s="156" t="str">
        <f>IFERROR(IF(HLOOKUP(Presentación!$N$10,FOL,Presentación!$BA45,FALSE)=0,"",HLOOKUP(Presentación!$N$10,FOL,Presentación!$BA45,FALSE)),"")</f>
        <v>30043</v>
      </c>
      <c r="E65" s="157"/>
      <c r="F65" s="158"/>
      <c r="G65" s="265" t="str">
        <f>IFERROR(IF(HLOOKUP(Presentación!$N$10,ENT,Presentación!$BA45,FALSE)=0,"",HLOOKUP(Presentación!$N$10,ENT,Presentación!$BA45,FALSE)),"")</f>
        <v>Comapa</v>
      </c>
      <c r="H65" s="266"/>
      <c r="I65" s="266"/>
      <c r="J65" s="267"/>
      <c r="K65" s="113">
        <f t="shared" si="0"/>
        <v>0</v>
      </c>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G65" s="37">
        <f t="shared" si="1"/>
        <v>0</v>
      </c>
      <c r="BK65" s="57">
        <f t="shared" si="2"/>
        <v>0</v>
      </c>
      <c r="BL65" s="57">
        <f t="shared" si="3"/>
        <v>0</v>
      </c>
      <c r="BM65" s="57">
        <f t="shared" si="4"/>
        <v>0</v>
      </c>
      <c r="BN65" s="101">
        <f t="shared" si="5"/>
        <v>0</v>
      </c>
    </row>
    <row r="66" spans="3:66" ht="15" customHeight="1">
      <c r="C66" s="59" t="s">
        <v>196</v>
      </c>
      <c r="D66" s="156" t="str">
        <f>IFERROR(IF(HLOOKUP(Presentación!$N$10,FOL,Presentación!$BA46,FALSE)=0,"",HLOOKUP(Presentación!$N$10,FOL,Presentación!$BA46,FALSE)),"")</f>
        <v>30044</v>
      </c>
      <c r="E66" s="157"/>
      <c r="F66" s="158"/>
      <c r="G66" s="265" t="str">
        <f>IFERROR(IF(HLOOKUP(Presentación!$N$10,ENT,Presentación!$BA46,FALSE)=0,"",HLOOKUP(Presentación!$N$10,ENT,Presentación!$BA46,FALSE)),"")</f>
        <v>Córdoba</v>
      </c>
      <c r="H66" s="266"/>
      <c r="I66" s="266"/>
      <c r="J66" s="267"/>
      <c r="K66" s="113">
        <f t="shared" si="0"/>
        <v>0</v>
      </c>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G66" s="37">
        <f t="shared" si="1"/>
        <v>0</v>
      </c>
      <c r="BK66" s="57">
        <f t="shared" si="2"/>
        <v>0</v>
      </c>
      <c r="BL66" s="57">
        <f t="shared" si="3"/>
        <v>0</v>
      </c>
      <c r="BM66" s="57">
        <f t="shared" si="4"/>
        <v>0</v>
      </c>
      <c r="BN66" s="101">
        <f t="shared" si="5"/>
        <v>0</v>
      </c>
    </row>
    <row r="67" spans="3:66" ht="15" customHeight="1">
      <c r="C67" s="59" t="s">
        <v>197</v>
      </c>
      <c r="D67" s="156" t="str">
        <f>IFERROR(IF(HLOOKUP(Presentación!$N$10,FOL,Presentación!$BA47,FALSE)=0,"",HLOOKUP(Presentación!$N$10,FOL,Presentación!$BA47,FALSE)),"")</f>
        <v>30045</v>
      </c>
      <c r="E67" s="157"/>
      <c r="F67" s="158"/>
      <c r="G67" s="265" t="str">
        <f>IFERROR(IF(HLOOKUP(Presentación!$N$10,ENT,Presentación!$BA47,FALSE)=0,"",HLOOKUP(Presentación!$N$10,ENT,Presentación!$BA47,FALSE)),"")</f>
        <v>Cosamaloapan de Carpio</v>
      </c>
      <c r="H67" s="266"/>
      <c r="I67" s="266"/>
      <c r="J67" s="267"/>
      <c r="K67" s="113">
        <f t="shared" si="0"/>
        <v>0</v>
      </c>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G67" s="37">
        <f t="shared" si="1"/>
        <v>0</v>
      </c>
      <c r="BK67" s="57">
        <f t="shared" si="2"/>
        <v>0</v>
      </c>
      <c r="BL67" s="57">
        <f t="shared" si="3"/>
        <v>0</v>
      </c>
      <c r="BM67" s="57">
        <f t="shared" si="4"/>
        <v>0</v>
      </c>
      <c r="BN67" s="101">
        <f t="shared" si="5"/>
        <v>0</v>
      </c>
    </row>
    <row r="68" spans="3:66" ht="15" customHeight="1">
      <c r="C68" s="59" t="s">
        <v>199</v>
      </c>
      <c r="D68" s="156" t="str">
        <f>IFERROR(IF(HLOOKUP(Presentación!$N$10,FOL,Presentación!$BA48,FALSE)=0,"",HLOOKUP(Presentación!$N$10,FOL,Presentación!$BA48,FALSE)),"")</f>
        <v>30046</v>
      </c>
      <c r="E68" s="157"/>
      <c r="F68" s="158"/>
      <c r="G68" s="265" t="str">
        <f>IFERROR(IF(HLOOKUP(Presentación!$N$10,ENT,Presentación!$BA48,FALSE)=0,"",HLOOKUP(Presentación!$N$10,ENT,Presentación!$BA48,FALSE)),"")</f>
        <v>Cosautlán de Carvajal</v>
      </c>
      <c r="H68" s="266"/>
      <c r="I68" s="266"/>
      <c r="J68" s="267"/>
      <c r="K68" s="113">
        <f t="shared" si="0"/>
        <v>0</v>
      </c>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G68" s="37">
        <f t="shared" si="1"/>
        <v>0</v>
      </c>
      <c r="BK68" s="57">
        <f t="shared" si="2"/>
        <v>0</v>
      </c>
      <c r="BL68" s="57">
        <f t="shared" si="3"/>
        <v>0</v>
      </c>
      <c r="BM68" s="57">
        <f t="shared" si="4"/>
        <v>0</v>
      </c>
      <c r="BN68" s="101">
        <f t="shared" si="5"/>
        <v>0</v>
      </c>
    </row>
    <row r="69" spans="3:66" ht="15" customHeight="1">
      <c r="C69" s="59" t="s">
        <v>403</v>
      </c>
      <c r="D69" s="156" t="str">
        <f>IFERROR(IF(HLOOKUP(Presentación!$N$10,FOL,Presentación!$BA49,FALSE)=0,"",HLOOKUP(Presentación!$N$10,FOL,Presentación!$BA49,FALSE)),"")</f>
        <v>30047</v>
      </c>
      <c r="E69" s="157"/>
      <c r="F69" s="158"/>
      <c r="G69" s="265" t="str">
        <f>IFERROR(IF(HLOOKUP(Presentación!$N$10,ENT,Presentación!$BA49,FALSE)=0,"",HLOOKUP(Presentación!$N$10,ENT,Presentación!$BA49,FALSE)),"")</f>
        <v>Coscomatepec</v>
      </c>
      <c r="H69" s="266"/>
      <c r="I69" s="266"/>
      <c r="J69" s="267"/>
      <c r="K69" s="113">
        <f t="shared" si="0"/>
        <v>0</v>
      </c>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G69" s="37">
        <f t="shared" si="1"/>
        <v>0</v>
      </c>
      <c r="BK69" s="57">
        <f t="shared" si="2"/>
        <v>0</v>
      </c>
      <c r="BL69" s="57">
        <f t="shared" si="3"/>
        <v>0</v>
      </c>
      <c r="BM69" s="57">
        <f t="shared" si="4"/>
        <v>0</v>
      </c>
      <c r="BN69" s="101">
        <f t="shared" si="5"/>
        <v>0</v>
      </c>
    </row>
    <row r="70" spans="3:66" ht="15" customHeight="1">
      <c r="C70" s="59" t="s">
        <v>404</v>
      </c>
      <c r="D70" s="156" t="str">
        <f>IFERROR(IF(HLOOKUP(Presentación!$N$10,FOL,Presentación!$BA50,FALSE)=0,"",HLOOKUP(Presentación!$N$10,FOL,Presentación!$BA50,FALSE)),"")</f>
        <v>30048</v>
      </c>
      <c r="E70" s="157"/>
      <c r="F70" s="158"/>
      <c r="G70" s="265" t="str">
        <f>IFERROR(IF(HLOOKUP(Presentación!$N$10,ENT,Presentación!$BA50,FALSE)=0,"",HLOOKUP(Presentación!$N$10,ENT,Presentación!$BA50,FALSE)),"")</f>
        <v>Cosoleacaque</v>
      </c>
      <c r="H70" s="266"/>
      <c r="I70" s="266"/>
      <c r="J70" s="267"/>
      <c r="K70" s="113">
        <f t="shared" si="0"/>
        <v>0</v>
      </c>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G70" s="37">
        <f t="shared" si="1"/>
        <v>0</v>
      </c>
      <c r="BK70" s="57">
        <f t="shared" si="2"/>
        <v>0</v>
      </c>
      <c r="BL70" s="57">
        <f t="shared" si="3"/>
        <v>0</v>
      </c>
      <c r="BM70" s="57">
        <f t="shared" si="4"/>
        <v>0</v>
      </c>
      <c r="BN70" s="101">
        <f t="shared" si="5"/>
        <v>0</v>
      </c>
    </row>
    <row r="71" spans="3:66" ht="15" customHeight="1">
      <c r="C71" s="59" t="s">
        <v>405</v>
      </c>
      <c r="D71" s="156" t="str">
        <f>IFERROR(IF(HLOOKUP(Presentación!$N$10,FOL,Presentación!$BA51,FALSE)=0,"",HLOOKUP(Presentación!$N$10,FOL,Presentación!$BA51,FALSE)),"")</f>
        <v>30049</v>
      </c>
      <c r="E71" s="157"/>
      <c r="F71" s="158"/>
      <c r="G71" s="265" t="str">
        <f>IFERROR(IF(HLOOKUP(Presentación!$N$10,ENT,Presentación!$BA51,FALSE)=0,"",HLOOKUP(Presentación!$N$10,ENT,Presentación!$BA51,FALSE)),"")</f>
        <v>Cotaxtla</v>
      </c>
      <c r="H71" s="266"/>
      <c r="I71" s="266"/>
      <c r="J71" s="267"/>
      <c r="K71" s="113">
        <f t="shared" si="0"/>
        <v>0</v>
      </c>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G71" s="37">
        <f t="shared" si="1"/>
        <v>0</v>
      </c>
      <c r="BK71" s="57">
        <f t="shared" si="2"/>
        <v>0</v>
      </c>
      <c r="BL71" s="57">
        <f t="shared" si="3"/>
        <v>0</v>
      </c>
      <c r="BM71" s="57">
        <f t="shared" si="4"/>
        <v>0</v>
      </c>
      <c r="BN71" s="101">
        <f t="shared" si="5"/>
        <v>0</v>
      </c>
    </row>
    <row r="72" spans="3:66" ht="15" customHeight="1">
      <c r="C72" s="59" t="s">
        <v>406</v>
      </c>
      <c r="D72" s="156" t="str">
        <f>IFERROR(IF(HLOOKUP(Presentación!$N$10,FOL,Presentación!$BA52,FALSE)=0,"",HLOOKUP(Presentación!$N$10,FOL,Presentación!$BA52,FALSE)),"")</f>
        <v>30050</v>
      </c>
      <c r="E72" s="157"/>
      <c r="F72" s="158"/>
      <c r="G72" s="265" t="str">
        <f>IFERROR(IF(HLOOKUP(Presentación!$N$10,ENT,Presentación!$BA52,FALSE)=0,"",HLOOKUP(Presentación!$N$10,ENT,Presentación!$BA52,FALSE)),"")</f>
        <v>Coxquihui</v>
      </c>
      <c r="H72" s="266"/>
      <c r="I72" s="266"/>
      <c r="J72" s="267"/>
      <c r="K72" s="113">
        <f t="shared" si="0"/>
        <v>0</v>
      </c>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G72" s="37">
        <f t="shared" si="1"/>
        <v>0</v>
      </c>
      <c r="BK72" s="57">
        <f t="shared" si="2"/>
        <v>0</v>
      </c>
      <c r="BL72" s="57">
        <f t="shared" si="3"/>
        <v>0</v>
      </c>
      <c r="BM72" s="57">
        <f t="shared" si="4"/>
        <v>0</v>
      </c>
      <c r="BN72" s="101">
        <f t="shared" si="5"/>
        <v>0</v>
      </c>
    </row>
    <row r="73" spans="3:66" ht="15" customHeight="1">
      <c r="C73" s="59" t="s">
        <v>407</v>
      </c>
      <c r="D73" s="156" t="str">
        <f>IFERROR(IF(HLOOKUP(Presentación!$N$10,FOL,Presentación!$BA53,FALSE)=0,"",HLOOKUP(Presentación!$N$10,FOL,Presentación!$BA53,FALSE)),"")</f>
        <v>30051</v>
      </c>
      <c r="E73" s="157"/>
      <c r="F73" s="158"/>
      <c r="G73" s="265" t="str">
        <f>IFERROR(IF(HLOOKUP(Presentación!$N$10,ENT,Presentación!$BA53,FALSE)=0,"",HLOOKUP(Presentación!$N$10,ENT,Presentación!$BA53,FALSE)),"")</f>
        <v>Coyutla</v>
      </c>
      <c r="H73" s="266"/>
      <c r="I73" s="266"/>
      <c r="J73" s="267"/>
      <c r="K73" s="113">
        <f t="shared" si="0"/>
        <v>0</v>
      </c>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G73" s="37">
        <f t="shared" si="1"/>
        <v>0</v>
      </c>
      <c r="BK73" s="57">
        <f t="shared" si="2"/>
        <v>0</v>
      </c>
      <c r="BL73" s="57">
        <f t="shared" si="3"/>
        <v>0</v>
      </c>
      <c r="BM73" s="57">
        <f t="shared" si="4"/>
        <v>0</v>
      </c>
      <c r="BN73" s="101">
        <f t="shared" si="5"/>
        <v>0</v>
      </c>
    </row>
    <row r="74" spans="3:66" ht="15" customHeight="1">
      <c r="C74" s="59" t="s">
        <v>408</v>
      </c>
      <c r="D74" s="156" t="str">
        <f>IFERROR(IF(HLOOKUP(Presentación!$N$10,FOL,Presentación!$BA54,FALSE)=0,"",HLOOKUP(Presentación!$N$10,FOL,Presentación!$BA54,FALSE)),"")</f>
        <v>30052</v>
      </c>
      <c r="E74" s="157"/>
      <c r="F74" s="158"/>
      <c r="G74" s="265" t="str">
        <f>IFERROR(IF(HLOOKUP(Presentación!$N$10,ENT,Presentación!$BA54,FALSE)=0,"",HLOOKUP(Presentación!$N$10,ENT,Presentación!$BA54,FALSE)),"")</f>
        <v>Cuichapa</v>
      </c>
      <c r="H74" s="266"/>
      <c r="I74" s="266"/>
      <c r="J74" s="267"/>
      <c r="K74" s="113">
        <f t="shared" si="0"/>
        <v>0</v>
      </c>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G74" s="37">
        <f t="shared" si="1"/>
        <v>0</v>
      </c>
      <c r="BK74" s="57">
        <f t="shared" si="2"/>
        <v>0</v>
      </c>
      <c r="BL74" s="57">
        <f t="shared" si="3"/>
        <v>0</v>
      </c>
      <c r="BM74" s="57">
        <f t="shared" si="4"/>
        <v>0</v>
      </c>
      <c r="BN74" s="101">
        <f t="shared" si="5"/>
        <v>0</v>
      </c>
    </row>
    <row r="75" spans="3:66" ht="15" customHeight="1">
      <c r="C75" s="59" t="s">
        <v>409</v>
      </c>
      <c r="D75" s="156" t="str">
        <f>IFERROR(IF(HLOOKUP(Presentación!$N$10,FOL,Presentación!$BA55,FALSE)=0,"",HLOOKUP(Presentación!$N$10,FOL,Presentación!$BA55,FALSE)),"")</f>
        <v>30053</v>
      </c>
      <c r="E75" s="157"/>
      <c r="F75" s="158"/>
      <c r="G75" s="265" t="str">
        <f>IFERROR(IF(HLOOKUP(Presentación!$N$10,ENT,Presentación!$BA55,FALSE)=0,"",HLOOKUP(Presentación!$N$10,ENT,Presentación!$BA55,FALSE)),"")</f>
        <v>Cuitláhuac</v>
      </c>
      <c r="H75" s="266"/>
      <c r="I75" s="266"/>
      <c r="J75" s="267"/>
      <c r="K75" s="113">
        <f t="shared" si="0"/>
        <v>0</v>
      </c>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G75" s="37">
        <f t="shared" si="1"/>
        <v>0</v>
      </c>
      <c r="BK75" s="57">
        <f t="shared" si="2"/>
        <v>0</v>
      </c>
      <c r="BL75" s="57">
        <f t="shared" si="3"/>
        <v>0</v>
      </c>
      <c r="BM75" s="57">
        <f t="shared" si="4"/>
        <v>0</v>
      </c>
      <c r="BN75" s="101">
        <f t="shared" si="5"/>
        <v>0</v>
      </c>
    </row>
    <row r="76" spans="3:66" ht="15" customHeight="1">
      <c r="C76" s="59" t="s">
        <v>410</v>
      </c>
      <c r="D76" s="156" t="str">
        <f>IFERROR(IF(HLOOKUP(Presentación!$N$10,FOL,Presentación!$BA56,FALSE)=0,"",HLOOKUP(Presentación!$N$10,FOL,Presentación!$BA56,FALSE)),"")</f>
        <v>30054</v>
      </c>
      <c r="E76" s="157"/>
      <c r="F76" s="158"/>
      <c r="G76" s="265" t="str">
        <f>IFERROR(IF(HLOOKUP(Presentación!$N$10,ENT,Presentación!$BA56,FALSE)=0,"",HLOOKUP(Presentación!$N$10,ENT,Presentación!$BA56,FALSE)),"")</f>
        <v>Chacaltianguis</v>
      </c>
      <c r="H76" s="266"/>
      <c r="I76" s="266"/>
      <c r="J76" s="267"/>
      <c r="K76" s="113">
        <f t="shared" si="0"/>
        <v>0</v>
      </c>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G76" s="37">
        <f t="shared" si="1"/>
        <v>0</v>
      </c>
      <c r="BK76" s="57">
        <f t="shared" si="2"/>
        <v>0</v>
      </c>
      <c r="BL76" s="57">
        <f t="shared" si="3"/>
        <v>0</v>
      </c>
      <c r="BM76" s="57">
        <f t="shared" si="4"/>
        <v>0</v>
      </c>
      <c r="BN76" s="101">
        <f t="shared" si="5"/>
        <v>0</v>
      </c>
    </row>
    <row r="77" spans="3:66" ht="15" customHeight="1">
      <c r="C77" s="59" t="s">
        <v>411</v>
      </c>
      <c r="D77" s="156" t="str">
        <f>IFERROR(IF(HLOOKUP(Presentación!$N$10,FOL,Presentación!$BA57,FALSE)=0,"",HLOOKUP(Presentación!$N$10,FOL,Presentación!$BA57,FALSE)),"")</f>
        <v>30055</v>
      </c>
      <c r="E77" s="157"/>
      <c r="F77" s="158"/>
      <c r="G77" s="265" t="str">
        <f>IFERROR(IF(HLOOKUP(Presentación!$N$10,ENT,Presentación!$BA57,FALSE)=0,"",HLOOKUP(Presentación!$N$10,ENT,Presentación!$BA57,FALSE)),"")</f>
        <v>Chalma</v>
      </c>
      <c r="H77" s="266"/>
      <c r="I77" s="266"/>
      <c r="J77" s="267"/>
      <c r="K77" s="113">
        <f t="shared" si="0"/>
        <v>0</v>
      </c>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G77" s="37">
        <f t="shared" si="1"/>
        <v>0</v>
      </c>
      <c r="BK77" s="57">
        <f t="shared" si="2"/>
        <v>0</v>
      </c>
      <c r="BL77" s="57">
        <f t="shared" si="3"/>
        <v>0</v>
      </c>
      <c r="BM77" s="57">
        <f t="shared" si="4"/>
        <v>0</v>
      </c>
      <c r="BN77" s="101">
        <f t="shared" si="5"/>
        <v>0</v>
      </c>
    </row>
    <row r="78" spans="3:66" ht="15" customHeight="1">
      <c r="C78" s="59" t="s">
        <v>412</v>
      </c>
      <c r="D78" s="156" t="str">
        <f>IFERROR(IF(HLOOKUP(Presentación!$N$10,FOL,Presentación!$BA58,FALSE)=0,"",HLOOKUP(Presentación!$N$10,FOL,Presentación!$BA58,FALSE)),"")</f>
        <v>30056</v>
      </c>
      <c r="E78" s="157"/>
      <c r="F78" s="158"/>
      <c r="G78" s="265" t="str">
        <f>IFERROR(IF(HLOOKUP(Presentación!$N$10,ENT,Presentación!$BA58,FALSE)=0,"",HLOOKUP(Presentación!$N$10,ENT,Presentación!$BA58,FALSE)),"")</f>
        <v>Chiconamel</v>
      </c>
      <c r="H78" s="266"/>
      <c r="I78" s="266"/>
      <c r="J78" s="267"/>
      <c r="K78" s="113">
        <f t="shared" si="0"/>
        <v>0</v>
      </c>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G78" s="37">
        <f t="shared" si="1"/>
        <v>0</v>
      </c>
      <c r="BK78" s="57">
        <f t="shared" si="2"/>
        <v>0</v>
      </c>
      <c r="BL78" s="57">
        <f t="shared" si="3"/>
        <v>0</v>
      </c>
      <c r="BM78" s="57">
        <f t="shared" si="4"/>
        <v>0</v>
      </c>
      <c r="BN78" s="101">
        <f t="shared" si="5"/>
        <v>0</v>
      </c>
    </row>
    <row r="79" spans="3:66" ht="15" customHeight="1">
      <c r="C79" s="59" t="s">
        <v>413</v>
      </c>
      <c r="D79" s="156" t="str">
        <f>IFERROR(IF(HLOOKUP(Presentación!$N$10,FOL,Presentación!$BA59,FALSE)=0,"",HLOOKUP(Presentación!$N$10,FOL,Presentación!$BA59,FALSE)),"")</f>
        <v>30057</v>
      </c>
      <c r="E79" s="157"/>
      <c r="F79" s="158"/>
      <c r="G79" s="265" t="str">
        <f>IFERROR(IF(HLOOKUP(Presentación!$N$10,ENT,Presentación!$BA59,FALSE)=0,"",HLOOKUP(Presentación!$N$10,ENT,Presentación!$BA59,FALSE)),"")</f>
        <v>Chiconquiaco</v>
      </c>
      <c r="H79" s="266"/>
      <c r="I79" s="266"/>
      <c r="J79" s="267"/>
      <c r="K79" s="113">
        <f t="shared" si="0"/>
        <v>0</v>
      </c>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G79" s="37">
        <f t="shared" si="1"/>
        <v>0</v>
      </c>
      <c r="BK79" s="57">
        <f t="shared" si="2"/>
        <v>0</v>
      </c>
      <c r="BL79" s="57">
        <f t="shared" si="3"/>
        <v>0</v>
      </c>
      <c r="BM79" s="57">
        <f t="shared" si="4"/>
        <v>0</v>
      </c>
      <c r="BN79" s="101">
        <f t="shared" si="5"/>
        <v>0</v>
      </c>
    </row>
    <row r="80" spans="3:66" ht="15" customHeight="1">
      <c r="C80" s="59" t="s">
        <v>414</v>
      </c>
      <c r="D80" s="156" t="str">
        <f>IFERROR(IF(HLOOKUP(Presentación!$N$10,FOL,Presentación!$BA60,FALSE)=0,"",HLOOKUP(Presentación!$N$10,FOL,Presentación!$BA60,FALSE)),"")</f>
        <v>30058</v>
      </c>
      <c r="E80" s="157"/>
      <c r="F80" s="158"/>
      <c r="G80" s="265" t="str">
        <f>IFERROR(IF(HLOOKUP(Presentación!$N$10,ENT,Presentación!$BA60,FALSE)=0,"",HLOOKUP(Presentación!$N$10,ENT,Presentación!$BA60,FALSE)),"")</f>
        <v>Chicontepec</v>
      </c>
      <c r="H80" s="266"/>
      <c r="I80" s="266"/>
      <c r="J80" s="267"/>
      <c r="K80" s="113">
        <f t="shared" si="0"/>
        <v>0</v>
      </c>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G80" s="37">
        <f t="shared" si="1"/>
        <v>0</v>
      </c>
      <c r="BK80" s="57">
        <f t="shared" si="2"/>
        <v>0</v>
      </c>
      <c r="BL80" s="57">
        <f t="shared" si="3"/>
        <v>0</v>
      </c>
      <c r="BM80" s="57">
        <f t="shared" si="4"/>
        <v>0</v>
      </c>
      <c r="BN80" s="101">
        <f t="shared" si="5"/>
        <v>0</v>
      </c>
    </row>
    <row r="81" spans="3:66" ht="15" customHeight="1">
      <c r="C81" s="59" t="s">
        <v>415</v>
      </c>
      <c r="D81" s="156" t="str">
        <f>IFERROR(IF(HLOOKUP(Presentación!$N$10,FOL,Presentación!$BA61,FALSE)=0,"",HLOOKUP(Presentación!$N$10,FOL,Presentación!$BA61,FALSE)),"")</f>
        <v>30059</v>
      </c>
      <c r="E81" s="157"/>
      <c r="F81" s="158"/>
      <c r="G81" s="265" t="str">
        <f>IFERROR(IF(HLOOKUP(Presentación!$N$10,ENT,Presentación!$BA61,FALSE)=0,"",HLOOKUP(Presentación!$N$10,ENT,Presentación!$BA61,FALSE)),"")</f>
        <v>Chinameca</v>
      </c>
      <c r="H81" s="266"/>
      <c r="I81" s="266"/>
      <c r="J81" s="267"/>
      <c r="K81" s="113">
        <f t="shared" si="0"/>
        <v>0</v>
      </c>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G81" s="37">
        <f t="shared" si="1"/>
        <v>0</v>
      </c>
      <c r="BK81" s="57">
        <f t="shared" si="2"/>
        <v>0</v>
      </c>
      <c r="BL81" s="57">
        <f t="shared" si="3"/>
        <v>0</v>
      </c>
      <c r="BM81" s="57">
        <f t="shared" si="4"/>
        <v>0</v>
      </c>
      <c r="BN81" s="101">
        <f t="shared" si="5"/>
        <v>0</v>
      </c>
    </row>
    <row r="82" spans="3:66" ht="15" customHeight="1">
      <c r="C82" s="59" t="s">
        <v>416</v>
      </c>
      <c r="D82" s="156" t="str">
        <f>IFERROR(IF(HLOOKUP(Presentación!$N$10,FOL,Presentación!$BA62,FALSE)=0,"",HLOOKUP(Presentación!$N$10,FOL,Presentación!$BA62,FALSE)),"")</f>
        <v>30060</v>
      </c>
      <c r="E82" s="157"/>
      <c r="F82" s="158"/>
      <c r="G82" s="265" t="str">
        <f>IFERROR(IF(HLOOKUP(Presentación!$N$10,ENT,Presentación!$BA62,FALSE)=0,"",HLOOKUP(Presentación!$N$10,ENT,Presentación!$BA62,FALSE)),"")</f>
        <v>Chinampa de Gorostiza</v>
      </c>
      <c r="H82" s="266"/>
      <c r="I82" s="266"/>
      <c r="J82" s="267"/>
      <c r="K82" s="113">
        <f t="shared" si="0"/>
        <v>0</v>
      </c>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G82" s="37">
        <f t="shared" si="1"/>
        <v>0</v>
      </c>
      <c r="BK82" s="57">
        <f t="shared" si="2"/>
        <v>0</v>
      </c>
      <c r="BL82" s="57">
        <f t="shared" si="3"/>
        <v>0</v>
      </c>
      <c r="BM82" s="57">
        <f t="shared" si="4"/>
        <v>0</v>
      </c>
      <c r="BN82" s="101">
        <f t="shared" si="5"/>
        <v>0</v>
      </c>
    </row>
    <row r="83" spans="3:66" ht="15" customHeight="1">
      <c r="C83" s="59" t="s">
        <v>417</v>
      </c>
      <c r="D83" s="156" t="str">
        <f>IFERROR(IF(HLOOKUP(Presentación!$N$10,FOL,Presentación!$BA63,FALSE)=0,"",HLOOKUP(Presentación!$N$10,FOL,Presentación!$BA63,FALSE)),"")</f>
        <v>30061</v>
      </c>
      <c r="E83" s="157"/>
      <c r="F83" s="158"/>
      <c r="G83" s="265" t="str">
        <f>IFERROR(IF(HLOOKUP(Presentación!$N$10,ENT,Presentación!$BA63,FALSE)=0,"",HLOOKUP(Presentación!$N$10,ENT,Presentación!$BA63,FALSE)),"")</f>
        <v>Las Choapas</v>
      </c>
      <c r="H83" s="266"/>
      <c r="I83" s="266"/>
      <c r="J83" s="267"/>
      <c r="K83" s="113">
        <f t="shared" si="0"/>
        <v>0</v>
      </c>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G83" s="37">
        <f t="shared" si="1"/>
        <v>0</v>
      </c>
      <c r="BK83" s="57">
        <f t="shared" si="2"/>
        <v>0</v>
      </c>
      <c r="BL83" s="57">
        <f t="shared" si="3"/>
        <v>0</v>
      </c>
      <c r="BM83" s="57">
        <f t="shared" si="4"/>
        <v>0</v>
      </c>
      <c r="BN83" s="101">
        <f t="shared" si="5"/>
        <v>0</v>
      </c>
    </row>
    <row r="84" spans="3:66" ht="15" customHeight="1">
      <c r="C84" s="59" t="s">
        <v>418</v>
      </c>
      <c r="D84" s="156" t="str">
        <f>IFERROR(IF(HLOOKUP(Presentación!$N$10,FOL,Presentación!$BA64,FALSE)=0,"",HLOOKUP(Presentación!$N$10,FOL,Presentación!$BA64,FALSE)),"")</f>
        <v>30062</v>
      </c>
      <c r="E84" s="157"/>
      <c r="F84" s="158"/>
      <c r="G84" s="265" t="str">
        <f>IFERROR(IF(HLOOKUP(Presentación!$N$10,ENT,Presentación!$BA64,FALSE)=0,"",HLOOKUP(Presentación!$N$10,ENT,Presentación!$BA64,FALSE)),"")</f>
        <v>Chocamán</v>
      </c>
      <c r="H84" s="266"/>
      <c r="I84" s="266"/>
      <c r="J84" s="267"/>
      <c r="K84" s="113">
        <f t="shared" si="0"/>
        <v>0</v>
      </c>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G84" s="37">
        <f t="shared" si="1"/>
        <v>0</v>
      </c>
      <c r="BK84" s="57">
        <f t="shared" si="2"/>
        <v>0</v>
      </c>
      <c r="BL84" s="57">
        <f t="shared" si="3"/>
        <v>0</v>
      </c>
      <c r="BM84" s="57">
        <f t="shared" si="4"/>
        <v>0</v>
      </c>
      <c r="BN84" s="101">
        <f t="shared" si="5"/>
        <v>0</v>
      </c>
    </row>
    <row r="85" spans="3:66" ht="15" customHeight="1">
      <c r="C85" s="59" t="s">
        <v>419</v>
      </c>
      <c r="D85" s="156" t="str">
        <f>IFERROR(IF(HLOOKUP(Presentación!$N$10,FOL,Presentación!$BA65,FALSE)=0,"",HLOOKUP(Presentación!$N$10,FOL,Presentación!$BA65,FALSE)),"")</f>
        <v>30063</v>
      </c>
      <c r="E85" s="157"/>
      <c r="F85" s="158"/>
      <c r="G85" s="265" t="str">
        <f>IFERROR(IF(HLOOKUP(Presentación!$N$10,ENT,Presentación!$BA65,FALSE)=0,"",HLOOKUP(Presentación!$N$10,ENT,Presentación!$BA65,FALSE)),"")</f>
        <v>Chontla</v>
      </c>
      <c r="H85" s="266"/>
      <c r="I85" s="266"/>
      <c r="J85" s="267"/>
      <c r="K85" s="113">
        <f t="shared" si="0"/>
        <v>0</v>
      </c>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G85" s="37">
        <f t="shared" si="1"/>
        <v>0</v>
      </c>
      <c r="BK85" s="57">
        <f t="shared" si="2"/>
        <v>0</v>
      </c>
      <c r="BL85" s="57">
        <f t="shared" si="3"/>
        <v>0</v>
      </c>
      <c r="BM85" s="57">
        <f t="shared" si="4"/>
        <v>0</v>
      </c>
      <c r="BN85" s="101">
        <f t="shared" si="5"/>
        <v>0</v>
      </c>
    </row>
    <row r="86" spans="3:66" ht="15" customHeight="1">
      <c r="C86" s="59" t="s">
        <v>420</v>
      </c>
      <c r="D86" s="156" t="str">
        <f>IFERROR(IF(HLOOKUP(Presentación!$N$10,FOL,Presentación!$BA66,FALSE)=0,"",HLOOKUP(Presentación!$N$10,FOL,Presentación!$BA66,FALSE)),"")</f>
        <v>30064</v>
      </c>
      <c r="E86" s="157"/>
      <c r="F86" s="158"/>
      <c r="G86" s="265" t="str">
        <f>IFERROR(IF(HLOOKUP(Presentación!$N$10,ENT,Presentación!$BA66,FALSE)=0,"",HLOOKUP(Presentación!$N$10,ENT,Presentación!$BA66,FALSE)),"")</f>
        <v>Chumatlán</v>
      </c>
      <c r="H86" s="266"/>
      <c r="I86" s="266"/>
      <c r="J86" s="267"/>
      <c r="K86" s="113">
        <f t="shared" si="0"/>
        <v>0</v>
      </c>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G86" s="37">
        <f t="shared" si="1"/>
        <v>0</v>
      </c>
      <c r="BK86" s="57">
        <f t="shared" si="2"/>
        <v>0</v>
      </c>
      <c r="BL86" s="57">
        <f t="shared" si="3"/>
        <v>0</v>
      </c>
      <c r="BM86" s="57">
        <f t="shared" si="4"/>
        <v>0</v>
      </c>
      <c r="BN86" s="101">
        <f t="shared" si="5"/>
        <v>0</v>
      </c>
    </row>
    <row r="87" spans="3:66" ht="15" customHeight="1">
      <c r="C87" s="59" t="s">
        <v>421</v>
      </c>
      <c r="D87" s="156" t="str">
        <f>IFERROR(IF(HLOOKUP(Presentación!$N$10,FOL,Presentación!$BA67,FALSE)=0,"",HLOOKUP(Presentación!$N$10,FOL,Presentación!$BA67,FALSE)),"")</f>
        <v>30065</v>
      </c>
      <c r="E87" s="157"/>
      <c r="F87" s="158"/>
      <c r="G87" s="265" t="str">
        <f>IFERROR(IF(HLOOKUP(Presentación!$N$10,ENT,Presentación!$BA67,FALSE)=0,"",HLOOKUP(Presentación!$N$10,ENT,Presentación!$BA67,FALSE)),"")</f>
        <v>Emiliano Zapata</v>
      </c>
      <c r="H87" s="266"/>
      <c r="I87" s="266"/>
      <c r="J87" s="267"/>
      <c r="K87" s="113">
        <f t="shared" si="0"/>
        <v>0</v>
      </c>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G87" s="37">
        <f t="shared" si="1"/>
        <v>0</v>
      </c>
      <c r="BK87" s="57">
        <f t="shared" si="2"/>
        <v>0</v>
      </c>
      <c r="BL87" s="57">
        <f t="shared" si="3"/>
        <v>0</v>
      </c>
      <c r="BM87" s="57">
        <f t="shared" si="4"/>
        <v>0</v>
      </c>
      <c r="BN87" s="101">
        <f t="shared" si="5"/>
        <v>0</v>
      </c>
    </row>
    <row r="88" spans="3:66" ht="15" customHeight="1">
      <c r="C88" s="59" t="s">
        <v>422</v>
      </c>
      <c r="D88" s="156" t="str">
        <f>IFERROR(IF(HLOOKUP(Presentación!$N$10,FOL,Presentación!$BA68,FALSE)=0,"",HLOOKUP(Presentación!$N$10,FOL,Presentación!$BA68,FALSE)),"")</f>
        <v>30066</v>
      </c>
      <c r="E88" s="157"/>
      <c r="F88" s="158"/>
      <c r="G88" s="265" t="str">
        <f>IFERROR(IF(HLOOKUP(Presentación!$N$10,ENT,Presentación!$BA68,FALSE)=0,"",HLOOKUP(Presentación!$N$10,ENT,Presentación!$BA68,FALSE)),"")</f>
        <v>Espinal</v>
      </c>
      <c r="H88" s="266"/>
      <c r="I88" s="266"/>
      <c r="J88" s="267"/>
      <c r="K88" s="113">
        <f t="shared" ref="K88:K151" si="6">IF(D88="","",IF(AND(SUM(L88:BE88)=0,COUNTIF(L88:BE88,"NS")&gt;0),"NS",
IF(AND(SUM(L88:BE88)=0,COUNTIF(L88:BE88,0)&gt;0),0,
IF(AND(SUM(L88:BE88)=0,COUNTIF(L88:BE88,"NA")&gt;0),"NA",
SUM(L88:BE88)))))</f>
        <v>0</v>
      </c>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G88" s="37">
        <f t="shared" ref="BG88:BG151" si="7">IF(OR($BG$20=$BH$20,AND($D88="",COUNTBLANK(G88:BE88)=51),AND(D88&lt;&gt;"",COUNTIF($L$22:$BE$22,"NA")=(46-COUNTA(L88:BE88)))),0,1)</f>
        <v>0</v>
      </c>
      <c r="BK88" s="57">
        <f t="shared" ref="BK88:BK151" si="8">IF(K88="",0,K88)</f>
        <v>0</v>
      </c>
      <c r="BL88" s="57">
        <f t="shared" ref="BL88:BL151" si="9">COUNTIF(L88:BE88,"NS")</f>
        <v>0</v>
      </c>
      <c r="BM88" s="57">
        <f t="shared" ref="BM88:BM151" si="10">SUM(L88:BE88)</f>
        <v>0</v>
      </c>
      <c r="BN88" s="101">
        <f t="shared" ref="BN88:BN151" si="11">IF($BG$20=$BH$20, 0, IF(OR(AND(BK88=0,BL88&gt;0),AND(BK88="NS",BM88&gt;0),AND(BK88="NS",BM88=0,BL88=0)),1,IF(OR(AND(BK88="NS",BM88=0,BL88&gt;0),BK88=BM88),0,1)))</f>
        <v>0</v>
      </c>
    </row>
    <row r="89" spans="3:66" ht="15" customHeight="1">
      <c r="C89" s="59" t="s">
        <v>423</v>
      </c>
      <c r="D89" s="156" t="str">
        <f>IFERROR(IF(HLOOKUP(Presentación!$N$10,FOL,Presentación!$BA69,FALSE)=0,"",HLOOKUP(Presentación!$N$10,FOL,Presentación!$BA69,FALSE)),"")</f>
        <v>30067</v>
      </c>
      <c r="E89" s="157"/>
      <c r="F89" s="158"/>
      <c r="G89" s="265" t="str">
        <f>IFERROR(IF(HLOOKUP(Presentación!$N$10,ENT,Presentación!$BA69,FALSE)=0,"",HLOOKUP(Presentación!$N$10,ENT,Presentación!$BA69,FALSE)),"")</f>
        <v>Filomeno Mata</v>
      </c>
      <c r="H89" s="266"/>
      <c r="I89" s="266"/>
      <c r="J89" s="267"/>
      <c r="K89" s="113">
        <f t="shared" si="6"/>
        <v>0</v>
      </c>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G89" s="37">
        <f t="shared" si="7"/>
        <v>0</v>
      </c>
      <c r="BK89" s="57">
        <f t="shared" si="8"/>
        <v>0</v>
      </c>
      <c r="BL89" s="57">
        <f t="shared" si="9"/>
        <v>0</v>
      </c>
      <c r="BM89" s="57">
        <f t="shared" si="10"/>
        <v>0</v>
      </c>
      <c r="BN89" s="101">
        <f t="shared" si="11"/>
        <v>0</v>
      </c>
    </row>
    <row r="90" spans="3:66" ht="15" customHeight="1">
      <c r="C90" s="59" t="s">
        <v>424</v>
      </c>
      <c r="D90" s="156" t="str">
        <f>IFERROR(IF(HLOOKUP(Presentación!$N$10,FOL,Presentación!$BA70,FALSE)=0,"",HLOOKUP(Presentación!$N$10,FOL,Presentación!$BA70,FALSE)),"")</f>
        <v>30068</v>
      </c>
      <c r="E90" s="157"/>
      <c r="F90" s="158"/>
      <c r="G90" s="265" t="str">
        <f>IFERROR(IF(HLOOKUP(Presentación!$N$10,ENT,Presentación!$BA70,FALSE)=0,"",HLOOKUP(Presentación!$N$10,ENT,Presentación!$BA70,FALSE)),"")</f>
        <v>Fortín</v>
      </c>
      <c r="H90" s="266"/>
      <c r="I90" s="266"/>
      <c r="J90" s="267"/>
      <c r="K90" s="113">
        <f t="shared" si="6"/>
        <v>0</v>
      </c>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G90" s="37">
        <f t="shared" si="7"/>
        <v>0</v>
      </c>
      <c r="BK90" s="57">
        <f t="shared" si="8"/>
        <v>0</v>
      </c>
      <c r="BL90" s="57">
        <f t="shared" si="9"/>
        <v>0</v>
      </c>
      <c r="BM90" s="57">
        <f t="shared" si="10"/>
        <v>0</v>
      </c>
      <c r="BN90" s="101">
        <f t="shared" si="11"/>
        <v>0</v>
      </c>
    </row>
    <row r="91" spans="3:66" ht="15" customHeight="1">
      <c r="C91" s="59" t="s">
        <v>425</v>
      </c>
      <c r="D91" s="156" t="str">
        <f>IFERROR(IF(HLOOKUP(Presentación!$N$10,FOL,Presentación!$BA71,FALSE)=0,"",HLOOKUP(Presentación!$N$10,FOL,Presentación!$BA71,FALSE)),"")</f>
        <v>30069</v>
      </c>
      <c r="E91" s="157"/>
      <c r="F91" s="158"/>
      <c r="G91" s="265" t="str">
        <f>IFERROR(IF(HLOOKUP(Presentación!$N$10,ENT,Presentación!$BA71,FALSE)=0,"",HLOOKUP(Presentación!$N$10,ENT,Presentación!$BA71,FALSE)),"")</f>
        <v>Gutiérrez Zamora</v>
      </c>
      <c r="H91" s="266"/>
      <c r="I91" s="266"/>
      <c r="J91" s="267"/>
      <c r="K91" s="113">
        <f t="shared" si="6"/>
        <v>0</v>
      </c>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G91" s="37">
        <f t="shared" si="7"/>
        <v>0</v>
      </c>
      <c r="BK91" s="57">
        <f t="shared" si="8"/>
        <v>0</v>
      </c>
      <c r="BL91" s="57">
        <f t="shared" si="9"/>
        <v>0</v>
      </c>
      <c r="BM91" s="57">
        <f t="shared" si="10"/>
        <v>0</v>
      </c>
      <c r="BN91" s="101">
        <f t="shared" si="11"/>
        <v>0</v>
      </c>
    </row>
    <row r="92" spans="3:66" ht="15" customHeight="1">
      <c r="C92" s="59" t="s">
        <v>426</v>
      </c>
      <c r="D92" s="156" t="str">
        <f>IFERROR(IF(HLOOKUP(Presentación!$N$10,FOL,Presentación!$BA72,FALSE)=0,"",HLOOKUP(Presentación!$N$10,FOL,Presentación!$BA72,FALSE)),"")</f>
        <v>30070</v>
      </c>
      <c r="E92" s="157"/>
      <c r="F92" s="158"/>
      <c r="G92" s="265" t="str">
        <f>IFERROR(IF(HLOOKUP(Presentación!$N$10,ENT,Presentación!$BA72,FALSE)=0,"",HLOOKUP(Presentación!$N$10,ENT,Presentación!$BA72,FALSE)),"")</f>
        <v>Hidalgotitlán</v>
      </c>
      <c r="H92" s="266"/>
      <c r="I92" s="266"/>
      <c r="J92" s="267"/>
      <c r="K92" s="113">
        <f t="shared" si="6"/>
        <v>0</v>
      </c>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G92" s="37">
        <f t="shared" si="7"/>
        <v>0</v>
      </c>
      <c r="BK92" s="57">
        <f t="shared" si="8"/>
        <v>0</v>
      </c>
      <c r="BL92" s="57">
        <f t="shared" si="9"/>
        <v>0</v>
      </c>
      <c r="BM92" s="57">
        <f t="shared" si="10"/>
        <v>0</v>
      </c>
      <c r="BN92" s="101">
        <f t="shared" si="11"/>
        <v>0</v>
      </c>
    </row>
    <row r="93" spans="3:66" ht="15" customHeight="1">
      <c r="C93" s="59" t="s">
        <v>427</v>
      </c>
      <c r="D93" s="156" t="str">
        <f>IFERROR(IF(HLOOKUP(Presentación!$N$10,FOL,Presentación!$BA73,FALSE)=0,"",HLOOKUP(Presentación!$N$10,FOL,Presentación!$BA73,FALSE)),"")</f>
        <v>30071</v>
      </c>
      <c r="E93" s="157"/>
      <c r="F93" s="158"/>
      <c r="G93" s="265" t="str">
        <f>IFERROR(IF(HLOOKUP(Presentación!$N$10,ENT,Presentación!$BA73,FALSE)=0,"",HLOOKUP(Presentación!$N$10,ENT,Presentación!$BA73,FALSE)),"")</f>
        <v>Huatusco</v>
      </c>
      <c r="H93" s="266"/>
      <c r="I93" s="266"/>
      <c r="J93" s="267"/>
      <c r="K93" s="113">
        <f t="shared" si="6"/>
        <v>0</v>
      </c>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G93" s="37">
        <f t="shared" si="7"/>
        <v>0</v>
      </c>
      <c r="BK93" s="57">
        <f t="shared" si="8"/>
        <v>0</v>
      </c>
      <c r="BL93" s="57">
        <f t="shared" si="9"/>
        <v>0</v>
      </c>
      <c r="BM93" s="57">
        <f t="shared" si="10"/>
        <v>0</v>
      </c>
      <c r="BN93" s="101">
        <f t="shared" si="11"/>
        <v>0</v>
      </c>
    </row>
    <row r="94" spans="3:66" ht="15" customHeight="1">
      <c r="C94" s="59" t="s">
        <v>428</v>
      </c>
      <c r="D94" s="156" t="str">
        <f>IFERROR(IF(HLOOKUP(Presentación!$N$10,FOL,Presentación!$BA74,FALSE)=0,"",HLOOKUP(Presentación!$N$10,FOL,Presentación!$BA74,FALSE)),"")</f>
        <v>30072</v>
      </c>
      <c r="E94" s="157"/>
      <c r="F94" s="158"/>
      <c r="G94" s="265" t="str">
        <f>IFERROR(IF(HLOOKUP(Presentación!$N$10,ENT,Presentación!$BA74,FALSE)=0,"",HLOOKUP(Presentación!$N$10,ENT,Presentación!$BA74,FALSE)),"")</f>
        <v>Huayacocotla</v>
      </c>
      <c r="H94" s="266"/>
      <c r="I94" s="266"/>
      <c r="J94" s="267"/>
      <c r="K94" s="113">
        <f t="shared" si="6"/>
        <v>0</v>
      </c>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G94" s="37">
        <f t="shared" si="7"/>
        <v>0</v>
      </c>
      <c r="BK94" s="57">
        <f t="shared" si="8"/>
        <v>0</v>
      </c>
      <c r="BL94" s="57">
        <f t="shared" si="9"/>
        <v>0</v>
      </c>
      <c r="BM94" s="57">
        <f t="shared" si="10"/>
        <v>0</v>
      </c>
      <c r="BN94" s="101">
        <f t="shared" si="11"/>
        <v>0</v>
      </c>
    </row>
    <row r="95" spans="3:66" ht="15" customHeight="1">
      <c r="C95" s="59" t="s">
        <v>429</v>
      </c>
      <c r="D95" s="156" t="str">
        <f>IFERROR(IF(HLOOKUP(Presentación!$N$10,FOL,Presentación!$BA75,FALSE)=0,"",HLOOKUP(Presentación!$N$10,FOL,Presentación!$BA75,FALSE)),"")</f>
        <v>30073</v>
      </c>
      <c r="E95" s="157"/>
      <c r="F95" s="158"/>
      <c r="G95" s="265" t="str">
        <f>IFERROR(IF(HLOOKUP(Presentación!$N$10,ENT,Presentación!$BA75,FALSE)=0,"",HLOOKUP(Presentación!$N$10,ENT,Presentación!$BA75,FALSE)),"")</f>
        <v>Hueyapan de Ocampo</v>
      </c>
      <c r="H95" s="266"/>
      <c r="I95" s="266"/>
      <c r="J95" s="267"/>
      <c r="K95" s="113">
        <f t="shared" si="6"/>
        <v>0</v>
      </c>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G95" s="37">
        <f t="shared" si="7"/>
        <v>0</v>
      </c>
      <c r="BK95" s="57">
        <f t="shared" si="8"/>
        <v>0</v>
      </c>
      <c r="BL95" s="57">
        <f t="shared" si="9"/>
        <v>0</v>
      </c>
      <c r="BM95" s="57">
        <f t="shared" si="10"/>
        <v>0</v>
      </c>
      <c r="BN95" s="101">
        <f t="shared" si="11"/>
        <v>0</v>
      </c>
    </row>
    <row r="96" spans="3:66" ht="15" customHeight="1">
      <c r="C96" s="59" t="s">
        <v>430</v>
      </c>
      <c r="D96" s="156" t="str">
        <f>IFERROR(IF(HLOOKUP(Presentación!$N$10,FOL,Presentación!$BA76,FALSE)=0,"",HLOOKUP(Presentación!$N$10,FOL,Presentación!$BA76,FALSE)),"")</f>
        <v>30074</v>
      </c>
      <c r="E96" s="157"/>
      <c r="F96" s="158"/>
      <c r="G96" s="265" t="str">
        <f>IFERROR(IF(HLOOKUP(Presentación!$N$10,ENT,Presentación!$BA76,FALSE)=0,"",HLOOKUP(Presentación!$N$10,ENT,Presentación!$BA76,FALSE)),"")</f>
        <v>Huiloapan de Cuauhtémoc</v>
      </c>
      <c r="H96" s="266"/>
      <c r="I96" s="266"/>
      <c r="J96" s="267"/>
      <c r="K96" s="113">
        <f t="shared" si="6"/>
        <v>0</v>
      </c>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G96" s="37">
        <f t="shared" si="7"/>
        <v>0</v>
      </c>
      <c r="BK96" s="57">
        <f t="shared" si="8"/>
        <v>0</v>
      </c>
      <c r="BL96" s="57">
        <f t="shared" si="9"/>
        <v>0</v>
      </c>
      <c r="BM96" s="57">
        <f t="shared" si="10"/>
        <v>0</v>
      </c>
      <c r="BN96" s="101">
        <f t="shared" si="11"/>
        <v>0</v>
      </c>
    </row>
    <row r="97" spans="3:66" ht="15" customHeight="1">
      <c r="C97" s="59" t="s">
        <v>431</v>
      </c>
      <c r="D97" s="156" t="str">
        <f>IFERROR(IF(HLOOKUP(Presentación!$N$10,FOL,Presentación!$BA77,FALSE)=0,"",HLOOKUP(Presentación!$N$10,FOL,Presentación!$BA77,FALSE)),"")</f>
        <v>30075</v>
      </c>
      <c r="E97" s="157"/>
      <c r="F97" s="158"/>
      <c r="G97" s="265" t="str">
        <f>IFERROR(IF(HLOOKUP(Presentación!$N$10,ENT,Presentación!$BA77,FALSE)=0,"",HLOOKUP(Presentación!$N$10,ENT,Presentación!$BA77,FALSE)),"")</f>
        <v>Ignacio de la Llave</v>
      </c>
      <c r="H97" s="266"/>
      <c r="I97" s="266"/>
      <c r="J97" s="267"/>
      <c r="K97" s="113">
        <f t="shared" si="6"/>
        <v>0</v>
      </c>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G97" s="37">
        <f t="shared" si="7"/>
        <v>0</v>
      </c>
      <c r="BK97" s="57">
        <f t="shared" si="8"/>
        <v>0</v>
      </c>
      <c r="BL97" s="57">
        <f t="shared" si="9"/>
        <v>0</v>
      </c>
      <c r="BM97" s="57">
        <f t="shared" si="10"/>
        <v>0</v>
      </c>
      <c r="BN97" s="101">
        <f t="shared" si="11"/>
        <v>0</v>
      </c>
    </row>
    <row r="98" spans="3:66" ht="15" customHeight="1">
      <c r="C98" s="59" t="s">
        <v>432</v>
      </c>
      <c r="D98" s="156" t="str">
        <f>IFERROR(IF(HLOOKUP(Presentación!$N$10,FOL,Presentación!$BA78,FALSE)=0,"",HLOOKUP(Presentación!$N$10,FOL,Presentación!$BA78,FALSE)),"")</f>
        <v>30076</v>
      </c>
      <c r="E98" s="157"/>
      <c r="F98" s="158"/>
      <c r="G98" s="265" t="str">
        <f>IFERROR(IF(HLOOKUP(Presentación!$N$10,ENT,Presentación!$BA78,FALSE)=0,"",HLOOKUP(Presentación!$N$10,ENT,Presentación!$BA78,FALSE)),"")</f>
        <v>Ilamatlán</v>
      </c>
      <c r="H98" s="266"/>
      <c r="I98" s="266"/>
      <c r="J98" s="267"/>
      <c r="K98" s="113">
        <f t="shared" si="6"/>
        <v>0</v>
      </c>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G98" s="37">
        <f t="shared" si="7"/>
        <v>0</v>
      </c>
      <c r="BK98" s="57">
        <f t="shared" si="8"/>
        <v>0</v>
      </c>
      <c r="BL98" s="57">
        <f t="shared" si="9"/>
        <v>0</v>
      </c>
      <c r="BM98" s="57">
        <f t="shared" si="10"/>
        <v>0</v>
      </c>
      <c r="BN98" s="101">
        <f t="shared" si="11"/>
        <v>0</v>
      </c>
    </row>
    <row r="99" spans="3:66" ht="15" customHeight="1">
      <c r="C99" s="59" t="s">
        <v>433</v>
      </c>
      <c r="D99" s="156" t="str">
        <f>IFERROR(IF(HLOOKUP(Presentación!$N$10,FOL,Presentación!$BA79,FALSE)=0,"",HLOOKUP(Presentación!$N$10,FOL,Presentación!$BA79,FALSE)),"")</f>
        <v>30077</v>
      </c>
      <c r="E99" s="157"/>
      <c r="F99" s="158"/>
      <c r="G99" s="265" t="str">
        <f>IFERROR(IF(HLOOKUP(Presentación!$N$10,ENT,Presentación!$BA79,FALSE)=0,"",HLOOKUP(Presentación!$N$10,ENT,Presentación!$BA79,FALSE)),"")</f>
        <v>Isla</v>
      </c>
      <c r="H99" s="266"/>
      <c r="I99" s="266"/>
      <c r="J99" s="267"/>
      <c r="K99" s="113">
        <f t="shared" si="6"/>
        <v>0</v>
      </c>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G99" s="37">
        <f t="shared" si="7"/>
        <v>0</v>
      </c>
      <c r="BK99" s="57">
        <f t="shared" si="8"/>
        <v>0</v>
      </c>
      <c r="BL99" s="57">
        <f t="shared" si="9"/>
        <v>0</v>
      </c>
      <c r="BM99" s="57">
        <f t="shared" si="10"/>
        <v>0</v>
      </c>
      <c r="BN99" s="101">
        <f t="shared" si="11"/>
        <v>0</v>
      </c>
    </row>
    <row r="100" spans="3:66" ht="15" customHeight="1">
      <c r="C100" s="59" t="s">
        <v>434</v>
      </c>
      <c r="D100" s="156" t="str">
        <f>IFERROR(IF(HLOOKUP(Presentación!$N$10,FOL,Presentación!$BA80,FALSE)=0,"",HLOOKUP(Presentación!$N$10,FOL,Presentación!$BA80,FALSE)),"")</f>
        <v>30078</v>
      </c>
      <c r="E100" s="157"/>
      <c r="F100" s="158"/>
      <c r="G100" s="265" t="str">
        <f>IFERROR(IF(HLOOKUP(Presentación!$N$10,ENT,Presentación!$BA80,FALSE)=0,"",HLOOKUP(Presentación!$N$10,ENT,Presentación!$BA80,FALSE)),"")</f>
        <v>Ixcatepec</v>
      </c>
      <c r="H100" s="266"/>
      <c r="I100" s="266"/>
      <c r="J100" s="267"/>
      <c r="K100" s="113">
        <f t="shared" si="6"/>
        <v>0</v>
      </c>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G100" s="37">
        <f t="shared" si="7"/>
        <v>0</v>
      </c>
      <c r="BK100" s="57">
        <f t="shared" si="8"/>
        <v>0</v>
      </c>
      <c r="BL100" s="57">
        <f t="shared" si="9"/>
        <v>0</v>
      </c>
      <c r="BM100" s="57">
        <f t="shared" si="10"/>
        <v>0</v>
      </c>
      <c r="BN100" s="101">
        <f t="shared" si="11"/>
        <v>0</v>
      </c>
    </row>
    <row r="101" spans="3:66" ht="15" customHeight="1">
      <c r="C101" s="59" t="s">
        <v>435</v>
      </c>
      <c r="D101" s="156" t="str">
        <f>IFERROR(IF(HLOOKUP(Presentación!$N$10,FOL,Presentación!$BA81,FALSE)=0,"",HLOOKUP(Presentación!$N$10,FOL,Presentación!$BA81,FALSE)),"")</f>
        <v>30079</v>
      </c>
      <c r="E101" s="157"/>
      <c r="F101" s="158"/>
      <c r="G101" s="265" t="str">
        <f>IFERROR(IF(HLOOKUP(Presentación!$N$10,ENT,Presentación!$BA81,FALSE)=0,"",HLOOKUP(Presentación!$N$10,ENT,Presentación!$BA81,FALSE)),"")</f>
        <v>Ixhuacán de los Reyes</v>
      </c>
      <c r="H101" s="266"/>
      <c r="I101" s="266"/>
      <c r="J101" s="267"/>
      <c r="K101" s="113">
        <f t="shared" si="6"/>
        <v>0</v>
      </c>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G101" s="37">
        <f t="shared" si="7"/>
        <v>0</v>
      </c>
      <c r="BK101" s="57">
        <f t="shared" si="8"/>
        <v>0</v>
      </c>
      <c r="BL101" s="57">
        <f t="shared" si="9"/>
        <v>0</v>
      </c>
      <c r="BM101" s="57">
        <f t="shared" si="10"/>
        <v>0</v>
      </c>
      <c r="BN101" s="101">
        <f t="shared" si="11"/>
        <v>0</v>
      </c>
    </row>
    <row r="102" spans="3:66" ht="15" customHeight="1">
      <c r="C102" s="59" t="s">
        <v>436</v>
      </c>
      <c r="D102" s="156" t="str">
        <f>IFERROR(IF(HLOOKUP(Presentación!$N$10,FOL,Presentación!$BA82,FALSE)=0,"",HLOOKUP(Presentación!$N$10,FOL,Presentación!$BA82,FALSE)),"")</f>
        <v>30080</v>
      </c>
      <c r="E102" s="157"/>
      <c r="F102" s="158"/>
      <c r="G102" s="265" t="str">
        <f>IFERROR(IF(HLOOKUP(Presentación!$N$10,ENT,Presentación!$BA82,FALSE)=0,"",HLOOKUP(Presentación!$N$10,ENT,Presentación!$BA82,FALSE)),"")</f>
        <v>Ixhuatlán del Café</v>
      </c>
      <c r="H102" s="266"/>
      <c r="I102" s="266"/>
      <c r="J102" s="267"/>
      <c r="K102" s="113">
        <f t="shared" si="6"/>
        <v>0</v>
      </c>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G102" s="37">
        <f t="shared" si="7"/>
        <v>0</v>
      </c>
      <c r="BK102" s="57">
        <f t="shared" si="8"/>
        <v>0</v>
      </c>
      <c r="BL102" s="57">
        <f t="shared" si="9"/>
        <v>0</v>
      </c>
      <c r="BM102" s="57">
        <f t="shared" si="10"/>
        <v>0</v>
      </c>
      <c r="BN102" s="101">
        <f t="shared" si="11"/>
        <v>0</v>
      </c>
    </row>
    <row r="103" spans="3:66" ht="15" customHeight="1">
      <c r="C103" s="59" t="s">
        <v>437</v>
      </c>
      <c r="D103" s="156" t="str">
        <f>IFERROR(IF(HLOOKUP(Presentación!$N$10,FOL,Presentación!$BA83,FALSE)=0,"",HLOOKUP(Presentación!$N$10,FOL,Presentación!$BA83,FALSE)),"")</f>
        <v>30081</v>
      </c>
      <c r="E103" s="157"/>
      <c r="F103" s="158"/>
      <c r="G103" s="265" t="str">
        <f>IFERROR(IF(HLOOKUP(Presentación!$N$10,ENT,Presentación!$BA83,FALSE)=0,"",HLOOKUP(Presentación!$N$10,ENT,Presentación!$BA83,FALSE)),"")</f>
        <v>Ixhuatlancillo</v>
      </c>
      <c r="H103" s="266"/>
      <c r="I103" s="266"/>
      <c r="J103" s="267"/>
      <c r="K103" s="113">
        <f t="shared" si="6"/>
        <v>0</v>
      </c>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G103" s="37">
        <f t="shared" si="7"/>
        <v>0</v>
      </c>
      <c r="BK103" s="57">
        <f t="shared" si="8"/>
        <v>0</v>
      </c>
      <c r="BL103" s="57">
        <f t="shared" si="9"/>
        <v>0</v>
      </c>
      <c r="BM103" s="57">
        <f t="shared" si="10"/>
        <v>0</v>
      </c>
      <c r="BN103" s="101">
        <f t="shared" si="11"/>
        <v>0</v>
      </c>
    </row>
    <row r="104" spans="3:66" ht="15" customHeight="1">
      <c r="C104" s="59" t="s">
        <v>438</v>
      </c>
      <c r="D104" s="156" t="str">
        <f>IFERROR(IF(HLOOKUP(Presentación!$N$10,FOL,Presentación!$BA84,FALSE)=0,"",HLOOKUP(Presentación!$N$10,FOL,Presentación!$BA84,FALSE)),"")</f>
        <v>30082</v>
      </c>
      <c r="E104" s="157"/>
      <c r="F104" s="158"/>
      <c r="G104" s="265" t="str">
        <f>IFERROR(IF(HLOOKUP(Presentación!$N$10,ENT,Presentación!$BA84,FALSE)=0,"",HLOOKUP(Presentación!$N$10,ENT,Presentación!$BA84,FALSE)),"")</f>
        <v>Ixhuatlán del Sureste</v>
      </c>
      <c r="H104" s="266"/>
      <c r="I104" s="266"/>
      <c r="J104" s="267"/>
      <c r="K104" s="113">
        <f t="shared" si="6"/>
        <v>0</v>
      </c>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G104" s="37">
        <f t="shared" si="7"/>
        <v>0</v>
      </c>
      <c r="BK104" s="57">
        <f t="shared" si="8"/>
        <v>0</v>
      </c>
      <c r="BL104" s="57">
        <f t="shared" si="9"/>
        <v>0</v>
      </c>
      <c r="BM104" s="57">
        <f t="shared" si="10"/>
        <v>0</v>
      </c>
      <c r="BN104" s="101">
        <f t="shared" si="11"/>
        <v>0</v>
      </c>
    </row>
    <row r="105" spans="3:66" ht="15" customHeight="1">
      <c r="C105" s="59" t="s">
        <v>439</v>
      </c>
      <c r="D105" s="156" t="str">
        <f>IFERROR(IF(HLOOKUP(Presentación!$N$10,FOL,Presentación!$BA85,FALSE)=0,"",HLOOKUP(Presentación!$N$10,FOL,Presentación!$BA85,FALSE)),"")</f>
        <v>30083</v>
      </c>
      <c r="E105" s="157"/>
      <c r="F105" s="158"/>
      <c r="G105" s="265" t="str">
        <f>IFERROR(IF(HLOOKUP(Presentación!$N$10,ENT,Presentación!$BA85,FALSE)=0,"",HLOOKUP(Presentación!$N$10,ENT,Presentación!$BA85,FALSE)),"")</f>
        <v>Ixhuatlán de Madero</v>
      </c>
      <c r="H105" s="266"/>
      <c r="I105" s="266"/>
      <c r="J105" s="267"/>
      <c r="K105" s="113">
        <f t="shared" si="6"/>
        <v>0</v>
      </c>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G105" s="37">
        <f t="shared" si="7"/>
        <v>0</v>
      </c>
      <c r="BK105" s="57">
        <f t="shared" si="8"/>
        <v>0</v>
      </c>
      <c r="BL105" s="57">
        <f t="shared" si="9"/>
        <v>0</v>
      </c>
      <c r="BM105" s="57">
        <f t="shared" si="10"/>
        <v>0</v>
      </c>
      <c r="BN105" s="101">
        <f t="shared" si="11"/>
        <v>0</v>
      </c>
    </row>
    <row r="106" spans="3:66" ht="15" customHeight="1">
      <c r="C106" s="59" t="s">
        <v>440</v>
      </c>
      <c r="D106" s="156" t="str">
        <f>IFERROR(IF(HLOOKUP(Presentación!$N$10,FOL,Presentación!$BA86,FALSE)=0,"",HLOOKUP(Presentación!$N$10,FOL,Presentación!$BA86,FALSE)),"")</f>
        <v>30084</v>
      </c>
      <c r="E106" s="157"/>
      <c r="F106" s="158"/>
      <c r="G106" s="265" t="str">
        <f>IFERROR(IF(HLOOKUP(Presentación!$N$10,ENT,Presentación!$BA86,FALSE)=0,"",HLOOKUP(Presentación!$N$10,ENT,Presentación!$BA86,FALSE)),"")</f>
        <v>Ixmatlahuacan</v>
      </c>
      <c r="H106" s="266"/>
      <c r="I106" s="266"/>
      <c r="J106" s="267"/>
      <c r="K106" s="113">
        <f t="shared" si="6"/>
        <v>0</v>
      </c>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G106" s="37">
        <f t="shared" si="7"/>
        <v>0</v>
      </c>
      <c r="BK106" s="57">
        <f t="shared" si="8"/>
        <v>0</v>
      </c>
      <c r="BL106" s="57">
        <f t="shared" si="9"/>
        <v>0</v>
      </c>
      <c r="BM106" s="57">
        <f t="shared" si="10"/>
        <v>0</v>
      </c>
      <c r="BN106" s="101">
        <f t="shared" si="11"/>
        <v>0</v>
      </c>
    </row>
    <row r="107" spans="3:66" ht="15" customHeight="1">
      <c r="C107" s="59" t="s">
        <v>441</v>
      </c>
      <c r="D107" s="156" t="str">
        <f>IFERROR(IF(HLOOKUP(Presentación!$N$10,FOL,Presentación!$BA87,FALSE)=0,"",HLOOKUP(Presentación!$N$10,FOL,Presentación!$BA87,FALSE)),"")</f>
        <v>30085</v>
      </c>
      <c r="E107" s="157"/>
      <c r="F107" s="158"/>
      <c r="G107" s="265" t="str">
        <f>IFERROR(IF(HLOOKUP(Presentación!$N$10,ENT,Presentación!$BA87,FALSE)=0,"",HLOOKUP(Presentación!$N$10,ENT,Presentación!$BA87,FALSE)),"")</f>
        <v>Ixtaczoquitlán</v>
      </c>
      <c r="H107" s="266"/>
      <c r="I107" s="266"/>
      <c r="J107" s="267"/>
      <c r="K107" s="113">
        <f t="shared" si="6"/>
        <v>0</v>
      </c>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G107" s="37">
        <f t="shared" si="7"/>
        <v>0</v>
      </c>
      <c r="BK107" s="57">
        <f t="shared" si="8"/>
        <v>0</v>
      </c>
      <c r="BL107" s="57">
        <f t="shared" si="9"/>
        <v>0</v>
      </c>
      <c r="BM107" s="57">
        <f t="shared" si="10"/>
        <v>0</v>
      </c>
      <c r="BN107" s="101">
        <f t="shared" si="11"/>
        <v>0</v>
      </c>
    </row>
    <row r="108" spans="3:66" ht="15" customHeight="1">
      <c r="C108" s="59" t="s">
        <v>442</v>
      </c>
      <c r="D108" s="156" t="str">
        <f>IFERROR(IF(HLOOKUP(Presentación!$N$10,FOL,Presentación!$BA88,FALSE)=0,"",HLOOKUP(Presentación!$N$10,FOL,Presentación!$BA88,FALSE)),"")</f>
        <v>30086</v>
      </c>
      <c r="E108" s="157"/>
      <c r="F108" s="158"/>
      <c r="G108" s="265" t="str">
        <f>IFERROR(IF(HLOOKUP(Presentación!$N$10,ENT,Presentación!$BA88,FALSE)=0,"",HLOOKUP(Presentación!$N$10,ENT,Presentación!$BA88,FALSE)),"")</f>
        <v>Jalacingo</v>
      </c>
      <c r="H108" s="266"/>
      <c r="I108" s="266"/>
      <c r="J108" s="267"/>
      <c r="K108" s="113">
        <f t="shared" si="6"/>
        <v>0</v>
      </c>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G108" s="37">
        <f t="shared" si="7"/>
        <v>0</v>
      </c>
      <c r="BK108" s="57">
        <f t="shared" si="8"/>
        <v>0</v>
      </c>
      <c r="BL108" s="57">
        <f t="shared" si="9"/>
        <v>0</v>
      </c>
      <c r="BM108" s="57">
        <f t="shared" si="10"/>
        <v>0</v>
      </c>
      <c r="BN108" s="101">
        <f t="shared" si="11"/>
        <v>0</v>
      </c>
    </row>
    <row r="109" spans="3:66" ht="15" customHeight="1">
      <c r="C109" s="59" t="s">
        <v>443</v>
      </c>
      <c r="D109" s="156" t="str">
        <f>IFERROR(IF(HLOOKUP(Presentación!$N$10,FOL,Presentación!$BA89,FALSE)=0,"",HLOOKUP(Presentación!$N$10,FOL,Presentación!$BA89,FALSE)),"")</f>
        <v>30087</v>
      </c>
      <c r="E109" s="157"/>
      <c r="F109" s="158"/>
      <c r="G109" s="265" t="str">
        <f>IFERROR(IF(HLOOKUP(Presentación!$N$10,ENT,Presentación!$BA89,FALSE)=0,"",HLOOKUP(Presentación!$N$10,ENT,Presentación!$BA89,FALSE)),"")</f>
        <v>Xalapa</v>
      </c>
      <c r="H109" s="266"/>
      <c r="I109" s="266"/>
      <c r="J109" s="267"/>
      <c r="K109" s="113">
        <f t="shared" si="6"/>
        <v>0</v>
      </c>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G109" s="37">
        <f t="shared" si="7"/>
        <v>0</v>
      </c>
      <c r="BK109" s="57">
        <f t="shared" si="8"/>
        <v>0</v>
      </c>
      <c r="BL109" s="57">
        <f t="shared" si="9"/>
        <v>0</v>
      </c>
      <c r="BM109" s="57">
        <f t="shared" si="10"/>
        <v>0</v>
      </c>
      <c r="BN109" s="101">
        <f t="shared" si="11"/>
        <v>0</v>
      </c>
    </row>
    <row r="110" spans="3:66" ht="15" customHeight="1">
      <c r="C110" s="59" t="s">
        <v>444</v>
      </c>
      <c r="D110" s="156" t="str">
        <f>IFERROR(IF(HLOOKUP(Presentación!$N$10,FOL,Presentación!$BA90,FALSE)=0,"",HLOOKUP(Presentación!$N$10,FOL,Presentación!$BA90,FALSE)),"")</f>
        <v>30088</v>
      </c>
      <c r="E110" s="157"/>
      <c r="F110" s="158"/>
      <c r="G110" s="265" t="str">
        <f>IFERROR(IF(HLOOKUP(Presentación!$N$10,ENT,Presentación!$BA90,FALSE)=0,"",HLOOKUP(Presentación!$N$10,ENT,Presentación!$BA90,FALSE)),"")</f>
        <v>Jalcomulco</v>
      </c>
      <c r="H110" s="266"/>
      <c r="I110" s="266"/>
      <c r="J110" s="267"/>
      <c r="K110" s="113">
        <f t="shared" si="6"/>
        <v>0</v>
      </c>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G110" s="37">
        <f t="shared" si="7"/>
        <v>0</v>
      </c>
      <c r="BK110" s="57">
        <f t="shared" si="8"/>
        <v>0</v>
      </c>
      <c r="BL110" s="57">
        <f t="shared" si="9"/>
        <v>0</v>
      </c>
      <c r="BM110" s="57">
        <f t="shared" si="10"/>
        <v>0</v>
      </c>
      <c r="BN110" s="101">
        <f t="shared" si="11"/>
        <v>0</v>
      </c>
    </row>
    <row r="111" spans="3:66" ht="15" customHeight="1">
      <c r="C111" s="59" t="s">
        <v>445</v>
      </c>
      <c r="D111" s="156" t="str">
        <f>IFERROR(IF(HLOOKUP(Presentación!$N$10,FOL,Presentación!$BA91,FALSE)=0,"",HLOOKUP(Presentación!$N$10,FOL,Presentación!$BA91,FALSE)),"")</f>
        <v>30089</v>
      </c>
      <c r="E111" s="157"/>
      <c r="F111" s="158"/>
      <c r="G111" s="265" t="str">
        <f>IFERROR(IF(HLOOKUP(Presentación!$N$10,ENT,Presentación!$BA91,FALSE)=0,"",HLOOKUP(Presentación!$N$10,ENT,Presentación!$BA91,FALSE)),"")</f>
        <v>Jáltipan</v>
      </c>
      <c r="H111" s="266"/>
      <c r="I111" s="266"/>
      <c r="J111" s="267"/>
      <c r="K111" s="113">
        <f t="shared" si="6"/>
        <v>0</v>
      </c>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G111" s="37">
        <f t="shared" si="7"/>
        <v>0</v>
      </c>
      <c r="BK111" s="57">
        <f t="shared" si="8"/>
        <v>0</v>
      </c>
      <c r="BL111" s="57">
        <f t="shared" si="9"/>
        <v>0</v>
      </c>
      <c r="BM111" s="57">
        <f t="shared" si="10"/>
        <v>0</v>
      </c>
      <c r="BN111" s="101">
        <f t="shared" si="11"/>
        <v>0</v>
      </c>
    </row>
    <row r="112" spans="3:66" ht="15" customHeight="1">
      <c r="C112" s="59" t="s">
        <v>446</v>
      </c>
      <c r="D112" s="156" t="str">
        <f>IFERROR(IF(HLOOKUP(Presentación!$N$10,FOL,Presentación!$BA92,FALSE)=0,"",HLOOKUP(Presentación!$N$10,FOL,Presentación!$BA92,FALSE)),"")</f>
        <v>30090</v>
      </c>
      <c r="E112" s="157"/>
      <c r="F112" s="158"/>
      <c r="G112" s="265" t="str">
        <f>IFERROR(IF(HLOOKUP(Presentación!$N$10,ENT,Presentación!$BA92,FALSE)=0,"",HLOOKUP(Presentación!$N$10,ENT,Presentación!$BA92,FALSE)),"")</f>
        <v>Jamapa</v>
      </c>
      <c r="H112" s="266"/>
      <c r="I112" s="266"/>
      <c r="J112" s="267"/>
      <c r="K112" s="113">
        <f t="shared" si="6"/>
        <v>0</v>
      </c>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G112" s="37">
        <f t="shared" si="7"/>
        <v>0</v>
      </c>
      <c r="BK112" s="57">
        <f t="shared" si="8"/>
        <v>0</v>
      </c>
      <c r="BL112" s="57">
        <f t="shared" si="9"/>
        <v>0</v>
      </c>
      <c r="BM112" s="57">
        <f t="shared" si="10"/>
        <v>0</v>
      </c>
      <c r="BN112" s="101">
        <f t="shared" si="11"/>
        <v>0</v>
      </c>
    </row>
    <row r="113" spans="3:66" ht="15" customHeight="1">
      <c r="C113" s="59" t="s">
        <v>447</v>
      </c>
      <c r="D113" s="156" t="str">
        <f>IFERROR(IF(HLOOKUP(Presentación!$N$10,FOL,Presentación!$BA93,FALSE)=0,"",HLOOKUP(Presentación!$N$10,FOL,Presentación!$BA93,FALSE)),"")</f>
        <v>30091</v>
      </c>
      <c r="E113" s="157"/>
      <c r="F113" s="158"/>
      <c r="G113" s="265" t="str">
        <f>IFERROR(IF(HLOOKUP(Presentación!$N$10,ENT,Presentación!$BA93,FALSE)=0,"",HLOOKUP(Presentación!$N$10,ENT,Presentación!$BA93,FALSE)),"")</f>
        <v>Jesús Carranza</v>
      </c>
      <c r="H113" s="266"/>
      <c r="I113" s="266"/>
      <c r="J113" s="267"/>
      <c r="K113" s="113">
        <f t="shared" si="6"/>
        <v>0</v>
      </c>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G113" s="37">
        <f t="shared" si="7"/>
        <v>0</v>
      </c>
      <c r="BK113" s="57">
        <f t="shared" si="8"/>
        <v>0</v>
      </c>
      <c r="BL113" s="57">
        <f t="shared" si="9"/>
        <v>0</v>
      </c>
      <c r="BM113" s="57">
        <f t="shared" si="10"/>
        <v>0</v>
      </c>
      <c r="BN113" s="101">
        <f t="shared" si="11"/>
        <v>0</v>
      </c>
    </row>
    <row r="114" spans="3:66" ht="15" customHeight="1">
      <c r="C114" s="59" t="s">
        <v>448</v>
      </c>
      <c r="D114" s="156" t="str">
        <f>IFERROR(IF(HLOOKUP(Presentación!$N$10,FOL,Presentación!$BA94,FALSE)=0,"",HLOOKUP(Presentación!$N$10,FOL,Presentación!$BA94,FALSE)),"")</f>
        <v>30092</v>
      </c>
      <c r="E114" s="157"/>
      <c r="F114" s="158"/>
      <c r="G114" s="265" t="str">
        <f>IFERROR(IF(HLOOKUP(Presentación!$N$10,ENT,Presentación!$BA94,FALSE)=0,"",HLOOKUP(Presentación!$N$10,ENT,Presentación!$BA94,FALSE)),"")</f>
        <v>Xico</v>
      </c>
      <c r="H114" s="266"/>
      <c r="I114" s="266"/>
      <c r="J114" s="267"/>
      <c r="K114" s="113">
        <f t="shared" si="6"/>
        <v>0</v>
      </c>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c r="BE114" s="114"/>
      <c r="BG114" s="37">
        <f t="shared" si="7"/>
        <v>0</v>
      </c>
      <c r="BK114" s="57">
        <f t="shared" si="8"/>
        <v>0</v>
      </c>
      <c r="BL114" s="57">
        <f t="shared" si="9"/>
        <v>0</v>
      </c>
      <c r="BM114" s="57">
        <f t="shared" si="10"/>
        <v>0</v>
      </c>
      <c r="BN114" s="101">
        <f t="shared" si="11"/>
        <v>0</v>
      </c>
    </row>
    <row r="115" spans="3:66" ht="15" customHeight="1">
      <c r="C115" s="59" t="s">
        <v>449</v>
      </c>
      <c r="D115" s="156" t="str">
        <f>IFERROR(IF(HLOOKUP(Presentación!$N$10,FOL,Presentación!$BA95,FALSE)=0,"",HLOOKUP(Presentación!$N$10,FOL,Presentación!$BA95,FALSE)),"")</f>
        <v>30093</v>
      </c>
      <c r="E115" s="157"/>
      <c r="F115" s="158"/>
      <c r="G115" s="265" t="str">
        <f>IFERROR(IF(HLOOKUP(Presentación!$N$10,ENT,Presentación!$BA95,FALSE)=0,"",HLOOKUP(Presentación!$N$10,ENT,Presentación!$BA95,FALSE)),"")</f>
        <v>Jilotepec</v>
      </c>
      <c r="H115" s="266"/>
      <c r="I115" s="266"/>
      <c r="J115" s="267"/>
      <c r="K115" s="113">
        <f t="shared" si="6"/>
        <v>0</v>
      </c>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G115" s="37">
        <f t="shared" si="7"/>
        <v>0</v>
      </c>
      <c r="BK115" s="57">
        <f t="shared" si="8"/>
        <v>0</v>
      </c>
      <c r="BL115" s="57">
        <f t="shared" si="9"/>
        <v>0</v>
      </c>
      <c r="BM115" s="57">
        <f t="shared" si="10"/>
        <v>0</v>
      </c>
      <c r="BN115" s="101">
        <f t="shared" si="11"/>
        <v>0</v>
      </c>
    </row>
    <row r="116" spans="3:66" ht="15" customHeight="1">
      <c r="C116" s="59" t="s">
        <v>450</v>
      </c>
      <c r="D116" s="156" t="str">
        <f>IFERROR(IF(HLOOKUP(Presentación!$N$10,FOL,Presentación!$BA96,FALSE)=0,"",HLOOKUP(Presentación!$N$10,FOL,Presentación!$BA96,FALSE)),"")</f>
        <v>30094</v>
      </c>
      <c r="E116" s="157"/>
      <c r="F116" s="158"/>
      <c r="G116" s="265" t="str">
        <f>IFERROR(IF(HLOOKUP(Presentación!$N$10,ENT,Presentación!$BA96,FALSE)=0,"",HLOOKUP(Presentación!$N$10,ENT,Presentación!$BA96,FALSE)),"")</f>
        <v>Juan Rodríguez Clara</v>
      </c>
      <c r="H116" s="266"/>
      <c r="I116" s="266"/>
      <c r="J116" s="267"/>
      <c r="K116" s="113">
        <f t="shared" si="6"/>
        <v>0</v>
      </c>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G116" s="37">
        <f t="shared" si="7"/>
        <v>0</v>
      </c>
      <c r="BK116" s="57">
        <f t="shared" si="8"/>
        <v>0</v>
      </c>
      <c r="BL116" s="57">
        <f t="shared" si="9"/>
        <v>0</v>
      </c>
      <c r="BM116" s="57">
        <f t="shared" si="10"/>
        <v>0</v>
      </c>
      <c r="BN116" s="101">
        <f t="shared" si="11"/>
        <v>0</v>
      </c>
    </row>
    <row r="117" spans="3:66" ht="15" customHeight="1">
      <c r="C117" s="59" t="s">
        <v>451</v>
      </c>
      <c r="D117" s="156" t="str">
        <f>IFERROR(IF(HLOOKUP(Presentación!$N$10,FOL,Presentación!$BA97,FALSE)=0,"",HLOOKUP(Presentación!$N$10,FOL,Presentación!$BA97,FALSE)),"")</f>
        <v>30095</v>
      </c>
      <c r="E117" s="157"/>
      <c r="F117" s="158"/>
      <c r="G117" s="265" t="str">
        <f>IFERROR(IF(HLOOKUP(Presentación!$N$10,ENT,Presentación!$BA97,FALSE)=0,"",HLOOKUP(Presentación!$N$10,ENT,Presentación!$BA97,FALSE)),"")</f>
        <v>Juchique de Ferrer</v>
      </c>
      <c r="H117" s="266"/>
      <c r="I117" s="266"/>
      <c r="J117" s="267"/>
      <c r="K117" s="113">
        <f t="shared" si="6"/>
        <v>0</v>
      </c>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G117" s="37">
        <f t="shared" si="7"/>
        <v>0</v>
      </c>
      <c r="BK117" s="57">
        <f t="shared" si="8"/>
        <v>0</v>
      </c>
      <c r="BL117" s="57">
        <f t="shared" si="9"/>
        <v>0</v>
      </c>
      <c r="BM117" s="57">
        <f t="shared" si="10"/>
        <v>0</v>
      </c>
      <c r="BN117" s="101">
        <f t="shared" si="11"/>
        <v>0</v>
      </c>
    </row>
    <row r="118" spans="3:66" ht="15" customHeight="1">
      <c r="C118" s="59" t="s">
        <v>452</v>
      </c>
      <c r="D118" s="156" t="str">
        <f>IFERROR(IF(HLOOKUP(Presentación!$N$10,FOL,Presentación!$BA98,FALSE)=0,"",HLOOKUP(Presentación!$N$10,FOL,Presentación!$BA98,FALSE)),"")</f>
        <v>30096</v>
      </c>
      <c r="E118" s="157"/>
      <c r="F118" s="158"/>
      <c r="G118" s="265" t="str">
        <f>IFERROR(IF(HLOOKUP(Presentación!$N$10,ENT,Presentación!$BA98,FALSE)=0,"",HLOOKUP(Presentación!$N$10,ENT,Presentación!$BA98,FALSE)),"")</f>
        <v>Landero y Coss</v>
      </c>
      <c r="H118" s="266"/>
      <c r="I118" s="266"/>
      <c r="J118" s="267"/>
      <c r="K118" s="113">
        <f t="shared" si="6"/>
        <v>0</v>
      </c>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G118" s="37">
        <f t="shared" si="7"/>
        <v>0</v>
      </c>
      <c r="BK118" s="57">
        <f t="shared" si="8"/>
        <v>0</v>
      </c>
      <c r="BL118" s="57">
        <f t="shared" si="9"/>
        <v>0</v>
      </c>
      <c r="BM118" s="57">
        <f t="shared" si="10"/>
        <v>0</v>
      </c>
      <c r="BN118" s="101">
        <f t="shared" si="11"/>
        <v>0</v>
      </c>
    </row>
    <row r="119" spans="3:66" ht="15" customHeight="1">
      <c r="C119" s="59" t="s">
        <v>453</v>
      </c>
      <c r="D119" s="156" t="str">
        <f>IFERROR(IF(HLOOKUP(Presentación!$N$10,FOL,Presentación!$BA99,FALSE)=0,"",HLOOKUP(Presentación!$N$10,FOL,Presentación!$BA99,FALSE)),"")</f>
        <v>30097</v>
      </c>
      <c r="E119" s="157"/>
      <c r="F119" s="158"/>
      <c r="G119" s="265" t="str">
        <f>IFERROR(IF(HLOOKUP(Presentación!$N$10,ENT,Presentación!$BA99,FALSE)=0,"",HLOOKUP(Presentación!$N$10,ENT,Presentación!$BA99,FALSE)),"")</f>
        <v>Lerdo de Tejada</v>
      </c>
      <c r="H119" s="266"/>
      <c r="I119" s="266"/>
      <c r="J119" s="267"/>
      <c r="K119" s="113">
        <f t="shared" si="6"/>
        <v>0</v>
      </c>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G119" s="37">
        <f t="shared" si="7"/>
        <v>0</v>
      </c>
      <c r="BK119" s="57">
        <f t="shared" si="8"/>
        <v>0</v>
      </c>
      <c r="BL119" s="57">
        <f t="shared" si="9"/>
        <v>0</v>
      </c>
      <c r="BM119" s="57">
        <f t="shared" si="10"/>
        <v>0</v>
      </c>
      <c r="BN119" s="101">
        <f t="shared" si="11"/>
        <v>0</v>
      </c>
    </row>
    <row r="120" spans="3:66" ht="15" customHeight="1">
      <c r="C120" s="59" t="s">
        <v>454</v>
      </c>
      <c r="D120" s="156" t="str">
        <f>IFERROR(IF(HLOOKUP(Presentación!$N$10,FOL,Presentación!$BA100,FALSE)=0,"",HLOOKUP(Presentación!$N$10,FOL,Presentación!$BA100,FALSE)),"")</f>
        <v>30098</v>
      </c>
      <c r="E120" s="157"/>
      <c r="F120" s="158"/>
      <c r="G120" s="265" t="str">
        <f>IFERROR(IF(HLOOKUP(Presentación!$N$10,ENT,Presentación!$BA100,FALSE)=0,"",HLOOKUP(Presentación!$N$10,ENT,Presentación!$BA100,FALSE)),"")</f>
        <v>Magdalena</v>
      </c>
      <c r="H120" s="266"/>
      <c r="I120" s="266"/>
      <c r="J120" s="267"/>
      <c r="K120" s="113">
        <f t="shared" si="6"/>
        <v>0</v>
      </c>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G120" s="37">
        <f t="shared" si="7"/>
        <v>0</v>
      </c>
      <c r="BK120" s="57">
        <f t="shared" si="8"/>
        <v>0</v>
      </c>
      <c r="BL120" s="57">
        <f t="shared" si="9"/>
        <v>0</v>
      </c>
      <c r="BM120" s="57">
        <f t="shared" si="10"/>
        <v>0</v>
      </c>
      <c r="BN120" s="101">
        <f t="shared" si="11"/>
        <v>0</v>
      </c>
    </row>
    <row r="121" spans="3:66" ht="15" customHeight="1">
      <c r="C121" s="59" t="s">
        <v>455</v>
      </c>
      <c r="D121" s="156" t="str">
        <f>IFERROR(IF(HLOOKUP(Presentación!$N$10,FOL,Presentación!$BA101,FALSE)=0,"",HLOOKUP(Presentación!$N$10,FOL,Presentación!$BA101,FALSE)),"")</f>
        <v>30099</v>
      </c>
      <c r="E121" s="157"/>
      <c r="F121" s="158"/>
      <c r="G121" s="265" t="str">
        <f>IFERROR(IF(HLOOKUP(Presentación!$N$10,ENT,Presentación!$BA101,FALSE)=0,"",HLOOKUP(Presentación!$N$10,ENT,Presentación!$BA101,FALSE)),"")</f>
        <v>Maltrata</v>
      </c>
      <c r="H121" s="266"/>
      <c r="I121" s="266"/>
      <c r="J121" s="267"/>
      <c r="K121" s="113">
        <f t="shared" si="6"/>
        <v>0</v>
      </c>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G121" s="37">
        <f t="shared" si="7"/>
        <v>0</v>
      </c>
      <c r="BK121" s="57">
        <f t="shared" si="8"/>
        <v>0</v>
      </c>
      <c r="BL121" s="57">
        <f t="shared" si="9"/>
        <v>0</v>
      </c>
      <c r="BM121" s="57">
        <f t="shared" si="10"/>
        <v>0</v>
      </c>
      <c r="BN121" s="101">
        <f t="shared" si="11"/>
        <v>0</v>
      </c>
    </row>
    <row r="122" spans="3:66" ht="15" customHeight="1">
      <c r="C122" s="88" t="s">
        <v>456</v>
      </c>
      <c r="D122" s="156" t="str">
        <f>IFERROR(IF(HLOOKUP(Presentación!$N$10,FOL,Presentación!$BA102,FALSE)=0,"",HLOOKUP(Presentación!$N$10,FOL,Presentación!$BA102,FALSE)),"")</f>
        <v>30100</v>
      </c>
      <c r="E122" s="157"/>
      <c r="F122" s="158"/>
      <c r="G122" s="265" t="str">
        <f>IFERROR(IF(HLOOKUP(Presentación!$N$10,ENT,Presentación!$BA102,FALSE)=0,"",HLOOKUP(Presentación!$N$10,ENT,Presentación!$BA102,FALSE)),"")</f>
        <v>Manlio Fabio Altamirano</v>
      </c>
      <c r="H122" s="266"/>
      <c r="I122" s="266"/>
      <c r="J122" s="267"/>
      <c r="K122" s="113">
        <f t="shared" si="6"/>
        <v>0</v>
      </c>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4"/>
      <c r="BE122" s="114"/>
      <c r="BG122" s="37">
        <f t="shared" si="7"/>
        <v>0</v>
      </c>
      <c r="BK122" s="57">
        <f t="shared" si="8"/>
        <v>0</v>
      </c>
      <c r="BL122" s="57">
        <f t="shared" si="9"/>
        <v>0</v>
      </c>
      <c r="BM122" s="57">
        <f t="shared" si="10"/>
        <v>0</v>
      </c>
      <c r="BN122" s="101">
        <f t="shared" si="11"/>
        <v>0</v>
      </c>
    </row>
    <row r="123" spans="3:66" ht="15" customHeight="1">
      <c r="C123" s="88" t="s">
        <v>457</v>
      </c>
      <c r="D123" s="156" t="str">
        <f>IFERROR(IF(HLOOKUP(Presentación!$N$10,FOL,Presentación!$BA103,FALSE)=0,"",HLOOKUP(Presentación!$N$10,FOL,Presentación!$BA103,FALSE)),"")</f>
        <v>30101</v>
      </c>
      <c r="E123" s="157"/>
      <c r="F123" s="158"/>
      <c r="G123" s="265" t="str">
        <f>IFERROR(IF(HLOOKUP(Presentación!$N$10,ENT,Presentación!$BA103,FALSE)=0,"",HLOOKUP(Presentación!$N$10,ENT,Presentación!$BA103,FALSE)),"")</f>
        <v>Mariano Escobedo</v>
      </c>
      <c r="H123" s="266"/>
      <c r="I123" s="266"/>
      <c r="J123" s="267"/>
      <c r="K123" s="113">
        <f t="shared" si="6"/>
        <v>0</v>
      </c>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G123" s="37">
        <f t="shared" si="7"/>
        <v>0</v>
      </c>
      <c r="BK123" s="57">
        <f t="shared" si="8"/>
        <v>0</v>
      </c>
      <c r="BL123" s="57">
        <f t="shared" si="9"/>
        <v>0</v>
      </c>
      <c r="BM123" s="57">
        <f t="shared" si="10"/>
        <v>0</v>
      </c>
      <c r="BN123" s="101">
        <f t="shared" si="11"/>
        <v>0</v>
      </c>
    </row>
    <row r="124" spans="3:66" ht="15" customHeight="1">
      <c r="C124" s="88" t="s">
        <v>458</v>
      </c>
      <c r="D124" s="156" t="str">
        <f>IFERROR(IF(HLOOKUP(Presentación!$N$10,FOL,Presentación!$BA104,FALSE)=0,"",HLOOKUP(Presentación!$N$10,FOL,Presentación!$BA104,FALSE)),"")</f>
        <v>30102</v>
      </c>
      <c r="E124" s="157"/>
      <c r="F124" s="158"/>
      <c r="G124" s="265" t="str">
        <f>IFERROR(IF(HLOOKUP(Presentación!$N$10,ENT,Presentación!$BA104,FALSE)=0,"",HLOOKUP(Presentación!$N$10,ENT,Presentación!$BA104,FALSE)),"")</f>
        <v>Martínez de la Torre</v>
      </c>
      <c r="H124" s="266"/>
      <c r="I124" s="266"/>
      <c r="J124" s="267"/>
      <c r="K124" s="113">
        <f t="shared" si="6"/>
        <v>0</v>
      </c>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G124" s="37">
        <f t="shared" si="7"/>
        <v>0</v>
      </c>
      <c r="BK124" s="57">
        <f t="shared" si="8"/>
        <v>0</v>
      </c>
      <c r="BL124" s="57">
        <f t="shared" si="9"/>
        <v>0</v>
      </c>
      <c r="BM124" s="57">
        <f t="shared" si="10"/>
        <v>0</v>
      </c>
      <c r="BN124" s="101">
        <f t="shared" si="11"/>
        <v>0</v>
      </c>
    </row>
    <row r="125" spans="3:66" ht="15" customHeight="1">
      <c r="C125" s="88" t="s">
        <v>459</v>
      </c>
      <c r="D125" s="156" t="str">
        <f>IFERROR(IF(HLOOKUP(Presentación!$N$10,FOL,Presentación!$BA105,FALSE)=0,"",HLOOKUP(Presentación!$N$10,FOL,Presentación!$BA105,FALSE)),"")</f>
        <v>30103</v>
      </c>
      <c r="E125" s="157"/>
      <c r="F125" s="158"/>
      <c r="G125" s="265" t="str">
        <f>IFERROR(IF(HLOOKUP(Presentación!$N$10,ENT,Presentación!$BA105,FALSE)=0,"",HLOOKUP(Presentación!$N$10,ENT,Presentación!$BA105,FALSE)),"")</f>
        <v>Mecatlán</v>
      </c>
      <c r="H125" s="266"/>
      <c r="I125" s="266"/>
      <c r="J125" s="267"/>
      <c r="K125" s="113">
        <f t="shared" si="6"/>
        <v>0</v>
      </c>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G125" s="37">
        <f t="shared" si="7"/>
        <v>0</v>
      </c>
      <c r="BK125" s="57">
        <f t="shared" si="8"/>
        <v>0</v>
      </c>
      <c r="BL125" s="57">
        <f t="shared" si="9"/>
        <v>0</v>
      </c>
      <c r="BM125" s="57">
        <f t="shared" si="10"/>
        <v>0</v>
      </c>
      <c r="BN125" s="101">
        <f t="shared" si="11"/>
        <v>0</v>
      </c>
    </row>
    <row r="126" spans="3:66" ht="15" customHeight="1">
      <c r="C126" s="88" t="s">
        <v>460</v>
      </c>
      <c r="D126" s="156" t="str">
        <f>IFERROR(IF(HLOOKUP(Presentación!$N$10,FOL,Presentación!$BA106,FALSE)=0,"",HLOOKUP(Presentación!$N$10,FOL,Presentación!$BA106,FALSE)),"")</f>
        <v>30104</v>
      </c>
      <c r="E126" s="157"/>
      <c r="F126" s="158"/>
      <c r="G126" s="265" t="str">
        <f>IFERROR(IF(HLOOKUP(Presentación!$N$10,ENT,Presentación!$BA106,FALSE)=0,"",HLOOKUP(Presentación!$N$10,ENT,Presentación!$BA106,FALSE)),"")</f>
        <v>Mecayapan</v>
      </c>
      <c r="H126" s="266"/>
      <c r="I126" s="266"/>
      <c r="J126" s="267"/>
      <c r="K126" s="113">
        <f t="shared" si="6"/>
        <v>0</v>
      </c>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G126" s="37">
        <f t="shared" si="7"/>
        <v>0</v>
      </c>
      <c r="BK126" s="57">
        <f t="shared" si="8"/>
        <v>0</v>
      </c>
      <c r="BL126" s="57">
        <f t="shared" si="9"/>
        <v>0</v>
      </c>
      <c r="BM126" s="57">
        <f t="shared" si="10"/>
        <v>0</v>
      </c>
      <c r="BN126" s="101">
        <f t="shared" si="11"/>
        <v>0</v>
      </c>
    </row>
    <row r="127" spans="3:66" ht="15" customHeight="1">
      <c r="C127" s="88" t="s">
        <v>461</v>
      </c>
      <c r="D127" s="156" t="str">
        <f>IFERROR(IF(HLOOKUP(Presentación!$N$10,FOL,Presentación!$BA107,FALSE)=0,"",HLOOKUP(Presentación!$N$10,FOL,Presentación!$BA107,FALSE)),"")</f>
        <v>30105</v>
      </c>
      <c r="E127" s="157"/>
      <c r="F127" s="158"/>
      <c r="G127" s="265" t="str">
        <f>IFERROR(IF(HLOOKUP(Presentación!$N$10,ENT,Presentación!$BA107,FALSE)=0,"",HLOOKUP(Presentación!$N$10,ENT,Presentación!$BA107,FALSE)),"")</f>
        <v>Medellín de Bravo</v>
      </c>
      <c r="H127" s="266"/>
      <c r="I127" s="266"/>
      <c r="J127" s="267"/>
      <c r="K127" s="113">
        <f t="shared" si="6"/>
        <v>0</v>
      </c>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G127" s="37">
        <f t="shared" si="7"/>
        <v>0</v>
      </c>
      <c r="BK127" s="57">
        <f t="shared" si="8"/>
        <v>0</v>
      </c>
      <c r="BL127" s="57">
        <f t="shared" si="9"/>
        <v>0</v>
      </c>
      <c r="BM127" s="57">
        <f t="shared" si="10"/>
        <v>0</v>
      </c>
      <c r="BN127" s="101">
        <f t="shared" si="11"/>
        <v>0</v>
      </c>
    </row>
    <row r="128" spans="3:66" ht="15" customHeight="1">
      <c r="C128" s="88" t="s">
        <v>462</v>
      </c>
      <c r="D128" s="156" t="str">
        <f>IFERROR(IF(HLOOKUP(Presentación!$N$10,FOL,Presentación!$BA108,FALSE)=0,"",HLOOKUP(Presentación!$N$10,FOL,Presentación!$BA108,FALSE)),"")</f>
        <v>30106</v>
      </c>
      <c r="E128" s="157"/>
      <c r="F128" s="158"/>
      <c r="G128" s="265" t="str">
        <f>IFERROR(IF(HLOOKUP(Presentación!$N$10,ENT,Presentación!$BA108,FALSE)=0,"",HLOOKUP(Presentación!$N$10,ENT,Presentación!$BA108,FALSE)),"")</f>
        <v>Miahuatlán</v>
      </c>
      <c r="H128" s="266"/>
      <c r="I128" s="266"/>
      <c r="J128" s="267"/>
      <c r="K128" s="113">
        <f t="shared" si="6"/>
        <v>0</v>
      </c>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G128" s="37">
        <f t="shared" si="7"/>
        <v>0</v>
      </c>
      <c r="BK128" s="57">
        <f t="shared" si="8"/>
        <v>0</v>
      </c>
      <c r="BL128" s="57">
        <f t="shared" si="9"/>
        <v>0</v>
      </c>
      <c r="BM128" s="57">
        <f t="shared" si="10"/>
        <v>0</v>
      </c>
      <c r="BN128" s="101">
        <f t="shared" si="11"/>
        <v>0</v>
      </c>
    </row>
    <row r="129" spans="3:66" ht="15" customHeight="1">
      <c r="C129" s="88" t="s">
        <v>463</v>
      </c>
      <c r="D129" s="156" t="str">
        <f>IFERROR(IF(HLOOKUP(Presentación!$N$10,FOL,Presentación!$BA109,FALSE)=0,"",HLOOKUP(Presentación!$N$10,FOL,Presentación!$BA109,FALSE)),"")</f>
        <v>30107</v>
      </c>
      <c r="E129" s="157"/>
      <c r="F129" s="158"/>
      <c r="G129" s="265" t="str">
        <f>IFERROR(IF(HLOOKUP(Presentación!$N$10,ENT,Presentación!$BA109,FALSE)=0,"",HLOOKUP(Presentación!$N$10,ENT,Presentación!$BA109,FALSE)),"")</f>
        <v>Las Minas</v>
      </c>
      <c r="H129" s="266"/>
      <c r="I129" s="266"/>
      <c r="J129" s="267"/>
      <c r="K129" s="113">
        <f t="shared" si="6"/>
        <v>0</v>
      </c>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G129" s="37">
        <f t="shared" si="7"/>
        <v>0</v>
      </c>
      <c r="BK129" s="57">
        <f t="shared" si="8"/>
        <v>0</v>
      </c>
      <c r="BL129" s="57">
        <f t="shared" si="9"/>
        <v>0</v>
      </c>
      <c r="BM129" s="57">
        <f t="shared" si="10"/>
        <v>0</v>
      </c>
      <c r="BN129" s="101">
        <f t="shared" si="11"/>
        <v>0</v>
      </c>
    </row>
    <row r="130" spans="3:66" ht="15" customHeight="1">
      <c r="C130" s="88" t="s">
        <v>464</v>
      </c>
      <c r="D130" s="156" t="str">
        <f>IFERROR(IF(HLOOKUP(Presentación!$N$10,FOL,Presentación!$BA110,FALSE)=0,"",HLOOKUP(Presentación!$N$10,FOL,Presentación!$BA110,FALSE)),"")</f>
        <v>30108</v>
      </c>
      <c r="E130" s="157"/>
      <c r="F130" s="158"/>
      <c r="G130" s="265" t="str">
        <f>IFERROR(IF(HLOOKUP(Presentación!$N$10,ENT,Presentación!$BA110,FALSE)=0,"",HLOOKUP(Presentación!$N$10,ENT,Presentación!$BA110,FALSE)),"")</f>
        <v>Minatitlán</v>
      </c>
      <c r="H130" s="266"/>
      <c r="I130" s="266"/>
      <c r="J130" s="267"/>
      <c r="K130" s="113">
        <f t="shared" si="6"/>
        <v>0</v>
      </c>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G130" s="37">
        <f t="shared" si="7"/>
        <v>0</v>
      </c>
      <c r="BK130" s="57">
        <f t="shared" si="8"/>
        <v>0</v>
      </c>
      <c r="BL130" s="57">
        <f t="shared" si="9"/>
        <v>0</v>
      </c>
      <c r="BM130" s="57">
        <f t="shared" si="10"/>
        <v>0</v>
      </c>
      <c r="BN130" s="101">
        <f t="shared" si="11"/>
        <v>0</v>
      </c>
    </row>
    <row r="131" spans="3:66" ht="15" customHeight="1">
      <c r="C131" s="88" t="s">
        <v>465</v>
      </c>
      <c r="D131" s="156" t="str">
        <f>IFERROR(IF(HLOOKUP(Presentación!$N$10,FOL,Presentación!$BA111,FALSE)=0,"",HLOOKUP(Presentación!$N$10,FOL,Presentación!$BA111,FALSE)),"")</f>
        <v>30109</v>
      </c>
      <c r="E131" s="157"/>
      <c r="F131" s="158"/>
      <c r="G131" s="265" t="str">
        <f>IFERROR(IF(HLOOKUP(Presentación!$N$10,ENT,Presentación!$BA111,FALSE)=0,"",HLOOKUP(Presentación!$N$10,ENT,Presentación!$BA111,FALSE)),"")</f>
        <v>Misantla</v>
      </c>
      <c r="H131" s="266"/>
      <c r="I131" s="266"/>
      <c r="J131" s="267"/>
      <c r="K131" s="113">
        <f t="shared" si="6"/>
        <v>0</v>
      </c>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G131" s="37">
        <f t="shared" si="7"/>
        <v>0</v>
      </c>
      <c r="BK131" s="57">
        <f t="shared" si="8"/>
        <v>0</v>
      </c>
      <c r="BL131" s="57">
        <f t="shared" si="9"/>
        <v>0</v>
      </c>
      <c r="BM131" s="57">
        <f t="shared" si="10"/>
        <v>0</v>
      </c>
      <c r="BN131" s="101">
        <f t="shared" si="11"/>
        <v>0</v>
      </c>
    </row>
    <row r="132" spans="3:66" ht="15" customHeight="1">
      <c r="C132" s="88" t="s">
        <v>466</v>
      </c>
      <c r="D132" s="156" t="str">
        <f>IFERROR(IF(HLOOKUP(Presentación!$N$10,FOL,Presentación!$BA112,FALSE)=0,"",HLOOKUP(Presentación!$N$10,FOL,Presentación!$BA112,FALSE)),"")</f>
        <v>30110</v>
      </c>
      <c r="E132" s="157"/>
      <c r="F132" s="158"/>
      <c r="G132" s="265" t="str">
        <f>IFERROR(IF(HLOOKUP(Presentación!$N$10,ENT,Presentación!$BA112,FALSE)=0,"",HLOOKUP(Presentación!$N$10,ENT,Presentación!$BA112,FALSE)),"")</f>
        <v>Mixtla de Altamirano</v>
      </c>
      <c r="H132" s="266"/>
      <c r="I132" s="266"/>
      <c r="J132" s="267"/>
      <c r="K132" s="113">
        <f t="shared" si="6"/>
        <v>0</v>
      </c>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c r="BE132" s="114"/>
      <c r="BG132" s="37">
        <f t="shared" si="7"/>
        <v>0</v>
      </c>
      <c r="BK132" s="57">
        <f t="shared" si="8"/>
        <v>0</v>
      </c>
      <c r="BL132" s="57">
        <f t="shared" si="9"/>
        <v>0</v>
      </c>
      <c r="BM132" s="57">
        <f t="shared" si="10"/>
        <v>0</v>
      </c>
      <c r="BN132" s="101">
        <f t="shared" si="11"/>
        <v>0</v>
      </c>
    </row>
    <row r="133" spans="3:66" ht="15" customHeight="1">
      <c r="C133" s="88" t="s">
        <v>467</v>
      </c>
      <c r="D133" s="156" t="str">
        <f>IFERROR(IF(HLOOKUP(Presentación!$N$10,FOL,Presentación!$BA113,FALSE)=0,"",HLOOKUP(Presentación!$N$10,FOL,Presentación!$BA113,FALSE)),"")</f>
        <v>30111</v>
      </c>
      <c r="E133" s="157"/>
      <c r="F133" s="158"/>
      <c r="G133" s="265" t="str">
        <f>IFERROR(IF(HLOOKUP(Presentación!$N$10,ENT,Presentación!$BA113,FALSE)=0,"",HLOOKUP(Presentación!$N$10,ENT,Presentación!$BA113,FALSE)),"")</f>
        <v>Moloacán</v>
      </c>
      <c r="H133" s="266"/>
      <c r="I133" s="266"/>
      <c r="J133" s="267"/>
      <c r="K133" s="113">
        <f t="shared" si="6"/>
        <v>0</v>
      </c>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G133" s="37">
        <f t="shared" si="7"/>
        <v>0</v>
      </c>
      <c r="BK133" s="57">
        <f t="shared" si="8"/>
        <v>0</v>
      </c>
      <c r="BL133" s="57">
        <f t="shared" si="9"/>
        <v>0</v>
      </c>
      <c r="BM133" s="57">
        <f t="shared" si="10"/>
        <v>0</v>
      </c>
      <c r="BN133" s="101">
        <f t="shared" si="11"/>
        <v>0</v>
      </c>
    </row>
    <row r="134" spans="3:66" ht="15" customHeight="1">
      <c r="C134" s="88" t="s">
        <v>468</v>
      </c>
      <c r="D134" s="156" t="str">
        <f>IFERROR(IF(HLOOKUP(Presentación!$N$10,FOL,Presentación!$BA114,FALSE)=0,"",HLOOKUP(Presentación!$N$10,FOL,Presentación!$BA114,FALSE)),"")</f>
        <v>30112</v>
      </c>
      <c r="E134" s="157"/>
      <c r="F134" s="158"/>
      <c r="G134" s="265" t="str">
        <f>IFERROR(IF(HLOOKUP(Presentación!$N$10,ENT,Presentación!$BA114,FALSE)=0,"",HLOOKUP(Presentación!$N$10,ENT,Presentación!$BA114,FALSE)),"")</f>
        <v>Naolinco</v>
      </c>
      <c r="H134" s="266"/>
      <c r="I134" s="266"/>
      <c r="J134" s="267"/>
      <c r="K134" s="113">
        <f t="shared" si="6"/>
        <v>0</v>
      </c>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G134" s="37">
        <f t="shared" si="7"/>
        <v>0</v>
      </c>
      <c r="BK134" s="57">
        <f t="shared" si="8"/>
        <v>0</v>
      </c>
      <c r="BL134" s="57">
        <f t="shared" si="9"/>
        <v>0</v>
      </c>
      <c r="BM134" s="57">
        <f t="shared" si="10"/>
        <v>0</v>
      </c>
      <c r="BN134" s="101">
        <f t="shared" si="11"/>
        <v>0</v>
      </c>
    </row>
    <row r="135" spans="3:66" ht="15" customHeight="1">
      <c r="C135" s="88" t="s">
        <v>469</v>
      </c>
      <c r="D135" s="156" t="str">
        <f>IFERROR(IF(HLOOKUP(Presentación!$N$10,FOL,Presentación!$BA115,FALSE)=0,"",HLOOKUP(Presentación!$N$10,FOL,Presentación!$BA115,FALSE)),"")</f>
        <v>30113</v>
      </c>
      <c r="E135" s="157"/>
      <c r="F135" s="158"/>
      <c r="G135" s="265" t="str">
        <f>IFERROR(IF(HLOOKUP(Presentación!$N$10,ENT,Presentación!$BA115,FALSE)=0,"",HLOOKUP(Presentación!$N$10,ENT,Presentación!$BA115,FALSE)),"")</f>
        <v>Naranjal</v>
      </c>
      <c r="H135" s="266"/>
      <c r="I135" s="266"/>
      <c r="J135" s="267"/>
      <c r="K135" s="113">
        <f t="shared" si="6"/>
        <v>0</v>
      </c>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G135" s="37">
        <f t="shared" si="7"/>
        <v>0</v>
      </c>
      <c r="BK135" s="57">
        <f t="shared" si="8"/>
        <v>0</v>
      </c>
      <c r="BL135" s="57">
        <f t="shared" si="9"/>
        <v>0</v>
      </c>
      <c r="BM135" s="57">
        <f t="shared" si="10"/>
        <v>0</v>
      </c>
      <c r="BN135" s="101">
        <f t="shared" si="11"/>
        <v>0</v>
      </c>
    </row>
    <row r="136" spans="3:66" ht="15" customHeight="1">
      <c r="C136" s="88" t="s">
        <v>470</v>
      </c>
      <c r="D136" s="156" t="str">
        <f>IFERROR(IF(HLOOKUP(Presentación!$N$10,FOL,Presentación!$BA116,FALSE)=0,"",HLOOKUP(Presentación!$N$10,FOL,Presentación!$BA116,FALSE)),"")</f>
        <v>30114</v>
      </c>
      <c r="E136" s="157"/>
      <c r="F136" s="158"/>
      <c r="G136" s="265" t="str">
        <f>IFERROR(IF(HLOOKUP(Presentación!$N$10,ENT,Presentación!$BA116,FALSE)=0,"",HLOOKUP(Presentación!$N$10,ENT,Presentación!$BA116,FALSE)),"")</f>
        <v>Nautla</v>
      </c>
      <c r="H136" s="266"/>
      <c r="I136" s="266"/>
      <c r="J136" s="267"/>
      <c r="K136" s="113">
        <f t="shared" si="6"/>
        <v>0</v>
      </c>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G136" s="37">
        <f t="shared" si="7"/>
        <v>0</v>
      </c>
      <c r="BK136" s="57">
        <f t="shared" si="8"/>
        <v>0</v>
      </c>
      <c r="BL136" s="57">
        <f t="shared" si="9"/>
        <v>0</v>
      </c>
      <c r="BM136" s="57">
        <f t="shared" si="10"/>
        <v>0</v>
      </c>
      <c r="BN136" s="101">
        <f t="shared" si="11"/>
        <v>0</v>
      </c>
    </row>
    <row r="137" spans="3:66" ht="15" customHeight="1">
      <c r="C137" s="88" t="s">
        <v>471</v>
      </c>
      <c r="D137" s="156" t="str">
        <f>IFERROR(IF(HLOOKUP(Presentación!$N$10,FOL,Presentación!$BA117,FALSE)=0,"",HLOOKUP(Presentación!$N$10,FOL,Presentación!$BA117,FALSE)),"")</f>
        <v>30115</v>
      </c>
      <c r="E137" s="157"/>
      <c r="F137" s="158"/>
      <c r="G137" s="265" t="str">
        <f>IFERROR(IF(HLOOKUP(Presentación!$N$10,ENT,Presentación!$BA117,FALSE)=0,"",HLOOKUP(Presentación!$N$10,ENT,Presentación!$BA117,FALSE)),"")</f>
        <v>Nogales</v>
      </c>
      <c r="H137" s="266"/>
      <c r="I137" s="266"/>
      <c r="J137" s="267"/>
      <c r="K137" s="113">
        <f t="shared" si="6"/>
        <v>0</v>
      </c>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c r="BC137" s="114"/>
      <c r="BD137" s="114"/>
      <c r="BE137" s="114"/>
      <c r="BG137" s="37">
        <f t="shared" si="7"/>
        <v>0</v>
      </c>
      <c r="BK137" s="57">
        <f t="shared" si="8"/>
        <v>0</v>
      </c>
      <c r="BL137" s="57">
        <f t="shared" si="9"/>
        <v>0</v>
      </c>
      <c r="BM137" s="57">
        <f t="shared" si="10"/>
        <v>0</v>
      </c>
      <c r="BN137" s="101">
        <f t="shared" si="11"/>
        <v>0</v>
      </c>
    </row>
    <row r="138" spans="3:66" ht="15" customHeight="1">
      <c r="C138" s="88" t="s">
        <v>472</v>
      </c>
      <c r="D138" s="156" t="str">
        <f>IFERROR(IF(HLOOKUP(Presentación!$N$10,FOL,Presentación!$BA118,FALSE)=0,"",HLOOKUP(Presentación!$N$10,FOL,Presentación!$BA118,FALSE)),"")</f>
        <v>30116</v>
      </c>
      <c r="E138" s="157"/>
      <c r="F138" s="158"/>
      <c r="G138" s="265" t="str">
        <f>IFERROR(IF(HLOOKUP(Presentación!$N$10,ENT,Presentación!$BA118,FALSE)=0,"",HLOOKUP(Presentación!$N$10,ENT,Presentación!$BA118,FALSE)),"")</f>
        <v>Oluta</v>
      </c>
      <c r="H138" s="266"/>
      <c r="I138" s="266"/>
      <c r="J138" s="267"/>
      <c r="K138" s="113">
        <f t="shared" si="6"/>
        <v>0</v>
      </c>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c r="BE138" s="114"/>
      <c r="BG138" s="37">
        <f t="shared" si="7"/>
        <v>0</v>
      </c>
      <c r="BK138" s="57">
        <f t="shared" si="8"/>
        <v>0</v>
      </c>
      <c r="BL138" s="57">
        <f t="shared" si="9"/>
        <v>0</v>
      </c>
      <c r="BM138" s="57">
        <f t="shared" si="10"/>
        <v>0</v>
      </c>
      <c r="BN138" s="101">
        <f t="shared" si="11"/>
        <v>0</v>
      </c>
    </row>
    <row r="139" spans="3:66" ht="15" customHeight="1">
      <c r="C139" s="88" t="s">
        <v>473</v>
      </c>
      <c r="D139" s="156" t="str">
        <f>IFERROR(IF(HLOOKUP(Presentación!$N$10,FOL,Presentación!$BA119,FALSE)=0,"",HLOOKUP(Presentación!$N$10,FOL,Presentación!$BA119,FALSE)),"")</f>
        <v>30117</v>
      </c>
      <c r="E139" s="157"/>
      <c r="F139" s="158"/>
      <c r="G139" s="265" t="str">
        <f>IFERROR(IF(HLOOKUP(Presentación!$N$10,ENT,Presentación!$BA119,FALSE)=0,"",HLOOKUP(Presentación!$N$10,ENT,Presentación!$BA119,FALSE)),"")</f>
        <v>Omealca</v>
      </c>
      <c r="H139" s="266"/>
      <c r="I139" s="266"/>
      <c r="J139" s="267"/>
      <c r="K139" s="113">
        <f t="shared" si="6"/>
        <v>0</v>
      </c>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c r="BC139" s="114"/>
      <c r="BD139" s="114"/>
      <c r="BE139" s="114"/>
      <c r="BG139" s="37">
        <f t="shared" si="7"/>
        <v>0</v>
      </c>
      <c r="BK139" s="57">
        <f t="shared" si="8"/>
        <v>0</v>
      </c>
      <c r="BL139" s="57">
        <f t="shared" si="9"/>
        <v>0</v>
      </c>
      <c r="BM139" s="57">
        <f t="shared" si="10"/>
        <v>0</v>
      </c>
      <c r="BN139" s="101">
        <f t="shared" si="11"/>
        <v>0</v>
      </c>
    </row>
    <row r="140" spans="3:66" ht="15" customHeight="1">
      <c r="C140" s="88" t="s">
        <v>474</v>
      </c>
      <c r="D140" s="156" t="str">
        <f>IFERROR(IF(HLOOKUP(Presentación!$N$10,FOL,Presentación!$BA120,FALSE)=0,"",HLOOKUP(Presentación!$N$10,FOL,Presentación!$BA120,FALSE)),"")</f>
        <v>30118</v>
      </c>
      <c r="E140" s="157"/>
      <c r="F140" s="158"/>
      <c r="G140" s="265" t="str">
        <f>IFERROR(IF(HLOOKUP(Presentación!$N$10,ENT,Presentación!$BA120,FALSE)=0,"",HLOOKUP(Presentación!$N$10,ENT,Presentación!$BA120,FALSE)),"")</f>
        <v>Orizaba</v>
      </c>
      <c r="H140" s="266"/>
      <c r="I140" s="266"/>
      <c r="J140" s="267"/>
      <c r="K140" s="113">
        <f t="shared" si="6"/>
        <v>0</v>
      </c>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G140" s="37">
        <f t="shared" si="7"/>
        <v>0</v>
      </c>
      <c r="BK140" s="57">
        <f t="shared" si="8"/>
        <v>0</v>
      </c>
      <c r="BL140" s="57">
        <f t="shared" si="9"/>
        <v>0</v>
      </c>
      <c r="BM140" s="57">
        <f t="shared" si="10"/>
        <v>0</v>
      </c>
      <c r="BN140" s="101">
        <f t="shared" si="11"/>
        <v>0</v>
      </c>
    </row>
    <row r="141" spans="3:66" ht="15" customHeight="1">
      <c r="C141" s="88" t="s">
        <v>475</v>
      </c>
      <c r="D141" s="156" t="str">
        <f>IFERROR(IF(HLOOKUP(Presentación!$N$10,FOL,Presentación!$BA121,FALSE)=0,"",HLOOKUP(Presentación!$N$10,FOL,Presentación!$BA121,FALSE)),"")</f>
        <v>30119</v>
      </c>
      <c r="E141" s="157"/>
      <c r="F141" s="158"/>
      <c r="G141" s="265" t="str">
        <f>IFERROR(IF(HLOOKUP(Presentación!$N$10,ENT,Presentación!$BA121,FALSE)=0,"",HLOOKUP(Presentación!$N$10,ENT,Presentación!$BA121,FALSE)),"")</f>
        <v>Otatitlán</v>
      </c>
      <c r="H141" s="266"/>
      <c r="I141" s="266"/>
      <c r="J141" s="267"/>
      <c r="K141" s="113">
        <f t="shared" si="6"/>
        <v>0</v>
      </c>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G141" s="37">
        <f t="shared" si="7"/>
        <v>0</v>
      </c>
      <c r="BK141" s="57">
        <f t="shared" si="8"/>
        <v>0</v>
      </c>
      <c r="BL141" s="57">
        <f t="shared" si="9"/>
        <v>0</v>
      </c>
      <c r="BM141" s="57">
        <f t="shared" si="10"/>
        <v>0</v>
      </c>
      <c r="BN141" s="101">
        <f t="shared" si="11"/>
        <v>0</v>
      </c>
    </row>
    <row r="142" spans="3:66" ht="15" customHeight="1">
      <c r="C142" s="88" t="s">
        <v>476</v>
      </c>
      <c r="D142" s="156" t="str">
        <f>IFERROR(IF(HLOOKUP(Presentación!$N$10,FOL,Presentación!$BA122,FALSE)=0,"",HLOOKUP(Presentación!$N$10,FOL,Presentación!$BA122,FALSE)),"")</f>
        <v>30120</v>
      </c>
      <c r="E142" s="157"/>
      <c r="F142" s="158"/>
      <c r="G142" s="265" t="str">
        <f>IFERROR(IF(HLOOKUP(Presentación!$N$10,ENT,Presentación!$BA122,FALSE)=0,"",HLOOKUP(Presentación!$N$10,ENT,Presentación!$BA122,FALSE)),"")</f>
        <v>Oteapan</v>
      </c>
      <c r="H142" s="266"/>
      <c r="I142" s="266"/>
      <c r="J142" s="267"/>
      <c r="K142" s="113">
        <f t="shared" si="6"/>
        <v>0</v>
      </c>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G142" s="37">
        <f t="shared" si="7"/>
        <v>0</v>
      </c>
      <c r="BK142" s="57">
        <f t="shared" si="8"/>
        <v>0</v>
      </c>
      <c r="BL142" s="57">
        <f t="shared" si="9"/>
        <v>0</v>
      </c>
      <c r="BM142" s="57">
        <f t="shared" si="10"/>
        <v>0</v>
      </c>
      <c r="BN142" s="101">
        <f t="shared" si="11"/>
        <v>0</v>
      </c>
    </row>
    <row r="143" spans="3:66" ht="15" customHeight="1">
      <c r="C143" s="88" t="s">
        <v>477</v>
      </c>
      <c r="D143" s="156" t="str">
        <f>IFERROR(IF(HLOOKUP(Presentación!$N$10,FOL,Presentación!$BA123,FALSE)=0,"",HLOOKUP(Presentación!$N$10,FOL,Presentación!$BA123,FALSE)),"")</f>
        <v>30121</v>
      </c>
      <c r="E143" s="157"/>
      <c r="F143" s="158"/>
      <c r="G143" s="265" t="str">
        <f>IFERROR(IF(HLOOKUP(Presentación!$N$10,ENT,Presentación!$BA123,FALSE)=0,"",HLOOKUP(Presentación!$N$10,ENT,Presentación!$BA123,FALSE)),"")</f>
        <v>Ozuluama de Mascareñas</v>
      </c>
      <c r="H143" s="266"/>
      <c r="I143" s="266"/>
      <c r="J143" s="267"/>
      <c r="K143" s="113">
        <f t="shared" si="6"/>
        <v>0</v>
      </c>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c r="BE143" s="114"/>
      <c r="BG143" s="37">
        <f t="shared" si="7"/>
        <v>0</v>
      </c>
      <c r="BK143" s="57">
        <f t="shared" si="8"/>
        <v>0</v>
      </c>
      <c r="BL143" s="57">
        <f t="shared" si="9"/>
        <v>0</v>
      </c>
      <c r="BM143" s="57">
        <f t="shared" si="10"/>
        <v>0</v>
      </c>
      <c r="BN143" s="101">
        <f t="shared" si="11"/>
        <v>0</v>
      </c>
    </row>
    <row r="144" spans="3:66" ht="15" customHeight="1">
      <c r="C144" s="88" t="s">
        <v>478</v>
      </c>
      <c r="D144" s="156" t="str">
        <f>IFERROR(IF(HLOOKUP(Presentación!$N$10,FOL,Presentación!$BA124,FALSE)=0,"",HLOOKUP(Presentación!$N$10,FOL,Presentación!$BA124,FALSE)),"")</f>
        <v>30122</v>
      </c>
      <c r="E144" s="157"/>
      <c r="F144" s="158"/>
      <c r="G144" s="265" t="str">
        <f>IFERROR(IF(HLOOKUP(Presentación!$N$10,ENT,Presentación!$BA124,FALSE)=0,"",HLOOKUP(Presentación!$N$10,ENT,Presentación!$BA124,FALSE)),"")</f>
        <v>Pajapan</v>
      </c>
      <c r="H144" s="266"/>
      <c r="I144" s="266"/>
      <c r="J144" s="267"/>
      <c r="K144" s="113">
        <f t="shared" si="6"/>
        <v>0</v>
      </c>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G144" s="37">
        <f t="shared" si="7"/>
        <v>0</v>
      </c>
      <c r="BK144" s="57">
        <f t="shared" si="8"/>
        <v>0</v>
      </c>
      <c r="BL144" s="57">
        <f t="shared" si="9"/>
        <v>0</v>
      </c>
      <c r="BM144" s="57">
        <f t="shared" si="10"/>
        <v>0</v>
      </c>
      <c r="BN144" s="101">
        <f t="shared" si="11"/>
        <v>0</v>
      </c>
    </row>
    <row r="145" spans="3:66" ht="15" customHeight="1">
      <c r="C145" s="88" t="s">
        <v>479</v>
      </c>
      <c r="D145" s="156" t="str">
        <f>IFERROR(IF(HLOOKUP(Presentación!$N$10,FOL,Presentación!$BA125,FALSE)=0,"",HLOOKUP(Presentación!$N$10,FOL,Presentación!$BA125,FALSE)),"")</f>
        <v>30123</v>
      </c>
      <c r="E145" s="157"/>
      <c r="F145" s="158"/>
      <c r="G145" s="265" t="str">
        <f>IFERROR(IF(HLOOKUP(Presentación!$N$10,ENT,Presentación!$BA125,FALSE)=0,"",HLOOKUP(Presentación!$N$10,ENT,Presentación!$BA125,FALSE)),"")</f>
        <v>Pánuco</v>
      </c>
      <c r="H145" s="266"/>
      <c r="I145" s="266"/>
      <c r="J145" s="267"/>
      <c r="K145" s="113">
        <f t="shared" si="6"/>
        <v>0</v>
      </c>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G145" s="37">
        <f t="shared" si="7"/>
        <v>0</v>
      </c>
      <c r="BK145" s="57">
        <f t="shared" si="8"/>
        <v>0</v>
      </c>
      <c r="BL145" s="57">
        <f t="shared" si="9"/>
        <v>0</v>
      </c>
      <c r="BM145" s="57">
        <f t="shared" si="10"/>
        <v>0</v>
      </c>
      <c r="BN145" s="101">
        <f t="shared" si="11"/>
        <v>0</v>
      </c>
    </row>
    <row r="146" spans="3:66" ht="15" customHeight="1">
      <c r="C146" s="88" t="s">
        <v>480</v>
      </c>
      <c r="D146" s="156" t="str">
        <f>IFERROR(IF(HLOOKUP(Presentación!$N$10,FOL,Presentación!$BA126,FALSE)=0,"",HLOOKUP(Presentación!$N$10,FOL,Presentación!$BA126,FALSE)),"")</f>
        <v>30124</v>
      </c>
      <c r="E146" s="157"/>
      <c r="F146" s="158"/>
      <c r="G146" s="265" t="str">
        <f>IFERROR(IF(HLOOKUP(Presentación!$N$10,ENT,Presentación!$BA126,FALSE)=0,"",HLOOKUP(Presentación!$N$10,ENT,Presentación!$BA126,FALSE)),"")</f>
        <v>Papantla</v>
      </c>
      <c r="H146" s="266"/>
      <c r="I146" s="266"/>
      <c r="J146" s="267"/>
      <c r="K146" s="113">
        <f t="shared" si="6"/>
        <v>0</v>
      </c>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G146" s="37">
        <f t="shared" si="7"/>
        <v>0</v>
      </c>
      <c r="BK146" s="57">
        <f t="shared" si="8"/>
        <v>0</v>
      </c>
      <c r="BL146" s="57">
        <f t="shared" si="9"/>
        <v>0</v>
      </c>
      <c r="BM146" s="57">
        <f t="shared" si="10"/>
        <v>0</v>
      </c>
      <c r="BN146" s="101">
        <f t="shared" si="11"/>
        <v>0</v>
      </c>
    </row>
    <row r="147" spans="3:66" ht="15" customHeight="1">
      <c r="C147" s="88" t="s">
        <v>481</v>
      </c>
      <c r="D147" s="156" t="str">
        <f>IFERROR(IF(HLOOKUP(Presentación!$N$10,FOL,Presentación!$BA127,FALSE)=0,"",HLOOKUP(Presentación!$N$10,FOL,Presentación!$BA127,FALSE)),"")</f>
        <v>30125</v>
      </c>
      <c r="E147" s="157"/>
      <c r="F147" s="158"/>
      <c r="G147" s="265" t="str">
        <f>IFERROR(IF(HLOOKUP(Presentación!$N$10,ENT,Presentación!$BA127,FALSE)=0,"",HLOOKUP(Presentación!$N$10,ENT,Presentación!$BA127,FALSE)),"")</f>
        <v>Paso del Macho</v>
      </c>
      <c r="H147" s="266"/>
      <c r="I147" s="266"/>
      <c r="J147" s="267"/>
      <c r="K147" s="113">
        <f t="shared" si="6"/>
        <v>0</v>
      </c>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G147" s="37">
        <f t="shared" si="7"/>
        <v>0</v>
      </c>
      <c r="BK147" s="57">
        <f t="shared" si="8"/>
        <v>0</v>
      </c>
      <c r="BL147" s="57">
        <f t="shared" si="9"/>
        <v>0</v>
      </c>
      <c r="BM147" s="57">
        <f t="shared" si="10"/>
        <v>0</v>
      </c>
      <c r="BN147" s="101">
        <f t="shared" si="11"/>
        <v>0</v>
      </c>
    </row>
    <row r="148" spans="3:66" ht="15" customHeight="1">
      <c r="C148" s="88" t="s">
        <v>482</v>
      </c>
      <c r="D148" s="156" t="str">
        <f>IFERROR(IF(HLOOKUP(Presentación!$N$10,FOL,Presentación!$BA128,FALSE)=0,"",HLOOKUP(Presentación!$N$10,FOL,Presentación!$BA128,FALSE)),"")</f>
        <v>30126</v>
      </c>
      <c r="E148" s="157"/>
      <c r="F148" s="158"/>
      <c r="G148" s="265" t="str">
        <f>IFERROR(IF(HLOOKUP(Presentación!$N$10,ENT,Presentación!$BA128,FALSE)=0,"",HLOOKUP(Presentación!$N$10,ENT,Presentación!$BA128,FALSE)),"")</f>
        <v>Paso de Ovejas</v>
      </c>
      <c r="H148" s="266"/>
      <c r="I148" s="266"/>
      <c r="J148" s="267"/>
      <c r="K148" s="113">
        <f t="shared" si="6"/>
        <v>0</v>
      </c>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G148" s="37">
        <f t="shared" si="7"/>
        <v>0</v>
      </c>
      <c r="BK148" s="57">
        <f t="shared" si="8"/>
        <v>0</v>
      </c>
      <c r="BL148" s="57">
        <f t="shared" si="9"/>
        <v>0</v>
      </c>
      <c r="BM148" s="57">
        <f t="shared" si="10"/>
        <v>0</v>
      </c>
      <c r="BN148" s="101">
        <f t="shared" si="11"/>
        <v>0</v>
      </c>
    </row>
    <row r="149" spans="3:66" ht="15" customHeight="1">
      <c r="C149" s="88" t="s">
        <v>483</v>
      </c>
      <c r="D149" s="156" t="str">
        <f>IFERROR(IF(HLOOKUP(Presentación!$N$10,FOL,Presentación!$BA129,FALSE)=0,"",HLOOKUP(Presentación!$N$10,FOL,Presentación!$BA129,FALSE)),"")</f>
        <v>30127</v>
      </c>
      <c r="E149" s="157"/>
      <c r="F149" s="158"/>
      <c r="G149" s="265" t="str">
        <f>IFERROR(IF(HLOOKUP(Presentación!$N$10,ENT,Presentación!$BA129,FALSE)=0,"",HLOOKUP(Presentación!$N$10,ENT,Presentación!$BA129,FALSE)),"")</f>
        <v>La Perla</v>
      </c>
      <c r="H149" s="266"/>
      <c r="I149" s="266"/>
      <c r="J149" s="267"/>
      <c r="K149" s="113">
        <f t="shared" si="6"/>
        <v>0</v>
      </c>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G149" s="37">
        <f t="shared" si="7"/>
        <v>0</v>
      </c>
      <c r="BK149" s="57">
        <f t="shared" si="8"/>
        <v>0</v>
      </c>
      <c r="BL149" s="57">
        <f t="shared" si="9"/>
        <v>0</v>
      </c>
      <c r="BM149" s="57">
        <f t="shared" si="10"/>
        <v>0</v>
      </c>
      <c r="BN149" s="101">
        <f t="shared" si="11"/>
        <v>0</v>
      </c>
    </row>
    <row r="150" spans="3:66" ht="15" customHeight="1">
      <c r="C150" s="88" t="s">
        <v>484</v>
      </c>
      <c r="D150" s="156" t="str">
        <f>IFERROR(IF(HLOOKUP(Presentación!$N$10,FOL,Presentación!$BA130,FALSE)=0,"",HLOOKUP(Presentación!$N$10,FOL,Presentación!$BA130,FALSE)),"")</f>
        <v>30128</v>
      </c>
      <c r="E150" s="157"/>
      <c r="F150" s="158"/>
      <c r="G150" s="265" t="str">
        <f>IFERROR(IF(HLOOKUP(Presentación!$N$10,ENT,Presentación!$BA130,FALSE)=0,"",HLOOKUP(Presentación!$N$10,ENT,Presentación!$BA130,FALSE)),"")</f>
        <v>Perote</v>
      </c>
      <c r="H150" s="266"/>
      <c r="I150" s="266"/>
      <c r="J150" s="267"/>
      <c r="K150" s="113">
        <f t="shared" si="6"/>
        <v>0</v>
      </c>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G150" s="37">
        <f t="shared" si="7"/>
        <v>0</v>
      </c>
      <c r="BK150" s="57">
        <f t="shared" si="8"/>
        <v>0</v>
      </c>
      <c r="BL150" s="57">
        <f t="shared" si="9"/>
        <v>0</v>
      </c>
      <c r="BM150" s="57">
        <f t="shared" si="10"/>
        <v>0</v>
      </c>
      <c r="BN150" s="101">
        <f t="shared" si="11"/>
        <v>0</v>
      </c>
    </row>
    <row r="151" spans="3:66" ht="15" customHeight="1">
      <c r="C151" s="88" t="s">
        <v>485</v>
      </c>
      <c r="D151" s="156" t="str">
        <f>IFERROR(IF(HLOOKUP(Presentación!$N$10,FOL,Presentación!$BA131,FALSE)=0,"",HLOOKUP(Presentación!$N$10,FOL,Presentación!$BA131,FALSE)),"")</f>
        <v>30129</v>
      </c>
      <c r="E151" s="157"/>
      <c r="F151" s="158"/>
      <c r="G151" s="265" t="str">
        <f>IFERROR(IF(HLOOKUP(Presentación!$N$10,ENT,Presentación!$BA131,FALSE)=0,"",HLOOKUP(Presentación!$N$10,ENT,Presentación!$BA131,FALSE)),"")</f>
        <v>Platón Sánchez</v>
      </c>
      <c r="H151" s="266"/>
      <c r="I151" s="266"/>
      <c r="J151" s="267"/>
      <c r="K151" s="113">
        <f t="shared" si="6"/>
        <v>0</v>
      </c>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G151" s="37">
        <f t="shared" si="7"/>
        <v>0</v>
      </c>
      <c r="BK151" s="57">
        <f t="shared" si="8"/>
        <v>0</v>
      </c>
      <c r="BL151" s="57">
        <f t="shared" si="9"/>
        <v>0</v>
      </c>
      <c r="BM151" s="57">
        <f t="shared" si="10"/>
        <v>0</v>
      </c>
      <c r="BN151" s="101">
        <f t="shared" si="11"/>
        <v>0</v>
      </c>
    </row>
    <row r="152" spans="3:66" ht="15" customHeight="1">
      <c r="C152" s="88" t="s">
        <v>486</v>
      </c>
      <c r="D152" s="156" t="str">
        <f>IFERROR(IF(HLOOKUP(Presentación!$N$10,FOL,Presentación!$BA132,FALSE)=0,"",HLOOKUP(Presentación!$N$10,FOL,Presentación!$BA132,FALSE)),"")</f>
        <v>30130</v>
      </c>
      <c r="E152" s="157"/>
      <c r="F152" s="158"/>
      <c r="G152" s="265" t="str">
        <f>IFERROR(IF(HLOOKUP(Presentación!$N$10,ENT,Presentación!$BA132,FALSE)=0,"",HLOOKUP(Presentación!$N$10,ENT,Presentación!$BA132,FALSE)),"")</f>
        <v>Playa Vicente</v>
      </c>
      <c r="H152" s="266"/>
      <c r="I152" s="266"/>
      <c r="J152" s="267"/>
      <c r="K152" s="113">
        <f t="shared" ref="K152:K215" si="12">IF(D152="","",IF(AND(SUM(L152:BE152)=0,COUNTIF(L152:BE152,"NS")&gt;0),"NS",
IF(AND(SUM(L152:BE152)=0,COUNTIF(L152:BE152,0)&gt;0),0,
IF(AND(SUM(L152:BE152)=0,COUNTIF(L152:BE152,"NA")&gt;0),"NA",
SUM(L152:BE152)))))</f>
        <v>0</v>
      </c>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G152" s="37">
        <f t="shared" ref="BG152:BG215" si="13">IF(OR($BG$20=$BH$20,AND($D152="",COUNTBLANK(G152:BE152)=51),AND(D152&lt;&gt;"",COUNTIF($L$22:$BE$22,"NA")=(46-COUNTA(L152:BE152)))),0,1)</f>
        <v>0</v>
      </c>
      <c r="BK152" s="57">
        <f t="shared" ref="BK152:BK215" si="14">IF(K152="",0,K152)</f>
        <v>0</v>
      </c>
      <c r="BL152" s="57">
        <f t="shared" ref="BL152:BL215" si="15">COUNTIF(L152:BE152,"NS")</f>
        <v>0</v>
      </c>
      <c r="BM152" s="57">
        <f t="shared" ref="BM152:BM215" si="16">SUM(L152:BE152)</f>
        <v>0</v>
      </c>
      <c r="BN152" s="101">
        <f t="shared" ref="BN152:BN215" si="17">IF($BG$20=$BH$20, 0, IF(OR(AND(BK152=0,BL152&gt;0),AND(BK152="NS",BM152&gt;0),AND(BK152="NS",BM152=0,BL152=0)),1,IF(OR(AND(BK152="NS",BM152=0,BL152&gt;0),BK152=BM152),0,1)))</f>
        <v>0</v>
      </c>
    </row>
    <row r="153" spans="3:66" ht="15" customHeight="1">
      <c r="C153" s="88" t="s">
        <v>487</v>
      </c>
      <c r="D153" s="156" t="str">
        <f>IFERROR(IF(HLOOKUP(Presentación!$N$10,FOL,Presentación!$BA133,FALSE)=0,"",HLOOKUP(Presentación!$N$10,FOL,Presentación!$BA133,FALSE)),"")</f>
        <v>30131</v>
      </c>
      <c r="E153" s="157"/>
      <c r="F153" s="158"/>
      <c r="G153" s="265" t="str">
        <f>IFERROR(IF(HLOOKUP(Presentación!$N$10,ENT,Presentación!$BA133,FALSE)=0,"",HLOOKUP(Presentación!$N$10,ENT,Presentación!$BA133,FALSE)),"")</f>
        <v>Poza Rica de Hidalgo</v>
      </c>
      <c r="H153" s="266"/>
      <c r="I153" s="266"/>
      <c r="J153" s="267"/>
      <c r="K153" s="113">
        <f t="shared" si="12"/>
        <v>0</v>
      </c>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G153" s="37">
        <f t="shared" si="13"/>
        <v>0</v>
      </c>
      <c r="BK153" s="57">
        <f t="shared" si="14"/>
        <v>0</v>
      </c>
      <c r="BL153" s="57">
        <f t="shared" si="15"/>
        <v>0</v>
      </c>
      <c r="BM153" s="57">
        <f t="shared" si="16"/>
        <v>0</v>
      </c>
      <c r="BN153" s="101">
        <f t="shared" si="17"/>
        <v>0</v>
      </c>
    </row>
    <row r="154" spans="3:66" ht="15" customHeight="1">
      <c r="C154" s="88" t="s">
        <v>488</v>
      </c>
      <c r="D154" s="156" t="str">
        <f>IFERROR(IF(HLOOKUP(Presentación!$N$10,FOL,Presentación!$BA134,FALSE)=0,"",HLOOKUP(Presentación!$N$10,FOL,Presentación!$BA134,FALSE)),"")</f>
        <v>30132</v>
      </c>
      <c r="E154" s="157"/>
      <c r="F154" s="158"/>
      <c r="G154" s="265" t="str">
        <f>IFERROR(IF(HLOOKUP(Presentación!$N$10,ENT,Presentación!$BA134,FALSE)=0,"",HLOOKUP(Presentación!$N$10,ENT,Presentación!$BA134,FALSE)),"")</f>
        <v>Las Vigas de Ramírez</v>
      </c>
      <c r="H154" s="266"/>
      <c r="I154" s="266"/>
      <c r="J154" s="267"/>
      <c r="K154" s="113">
        <f t="shared" si="12"/>
        <v>0</v>
      </c>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G154" s="37">
        <f t="shared" si="13"/>
        <v>0</v>
      </c>
      <c r="BK154" s="57">
        <f t="shared" si="14"/>
        <v>0</v>
      </c>
      <c r="BL154" s="57">
        <f t="shared" si="15"/>
        <v>0</v>
      </c>
      <c r="BM154" s="57">
        <f t="shared" si="16"/>
        <v>0</v>
      </c>
      <c r="BN154" s="101">
        <f t="shared" si="17"/>
        <v>0</v>
      </c>
    </row>
    <row r="155" spans="3:66" ht="15" customHeight="1">
      <c r="C155" s="88" t="s">
        <v>489</v>
      </c>
      <c r="D155" s="156" t="str">
        <f>IFERROR(IF(HLOOKUP(Presentación!$N$10,FOL,Presentación!$BA135,FALSE)=0,"",HLOOKUP(Presentación!$N$10,FOL,Presentación!$BA135,FALSE)),"")</f>
        <v>30133</v>
      </c>
      <c r="E155" s="157"/>
      <c r="F155" s="158"/>
      <c r="G155" s="265" t="str">
        <f>IFERROR(IF(HLOOKUP(Presentación!$N$10,ENT,Presentación!$BA135,FALSE)=0,"",HLOOKUP(Presentación!$N$10,ENT,Presentación!$BA135,FALSE)),"")</f>
        <v>Pueblo Viejo</v>
      </c>
      <c r="H155" s="266"/>
      <c r="I155" s="266"/>
      <c r="J155" s="267"/>
      <c r="K155" s="113">
        <f t="shared" si="12"/>
        <v>0</v>
      </c>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G155" s="37">
        <f t="shared" si="13"/>
        <v>0</v>
      </c>
      <c r="BK155" s="57">
        <f t="shared" si="14"/>
        <v>0</v>
      </c>
      <c r="BL155" s="57">
        <f t="shared" si="15"/>
        <v>0</v>
      </c>
      <c r="BM155" s="57">
        <f t="shared" si="16"/>
        <v>0</v>
      </c>
      <c r="BN155" s="101">
        <f t="shared" si="17"/>
        <v>0</v>
      </c>
    </row>
    <row r="156" spans="3:66" ht="15" customHeight="1">
      <c r="C156" s="88" t="s">
        <v>490</v>
      </c>
      <c r="D156" s="156" t="str">
        <f>IFERROR(IF(HLOOKUP(Presentación!$N$10,FOL,Presentación!$BA136,FALSE)=0,"",HLOOKUP(Presentación!$N$10,FOL,Presentación!$BA136,FALSE)),"")</f>
        <v>30134</v>
      </c>
      <c r="E156" s="157"/>
      <c r="F156" s="158"/>
      <c r="G156" s="265" t="str">
        <f>IFERROR(IF(HLOOKUP(Presentación!$N$10,ENT,Presentación!$BA136,FALSE)=0,"",HLOOKUP(Presentación!$N$10,ENT,Presentación!$BA136,FALSE)),"")</f>
        <v>Puente Nacional</v>
      </c>
      <c r="H156" s="266"/>
      <c r="I156" s="266"/>
      <c r="J156" s="267"/>
      <c r="K156" s="113">
        <f t="shared" si="12"/>
        <v>0</v>
      </c>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G156" s="37">
        <f t="shared" si="13"/>
        <v>0</v>
      </c>
      <c r="BK156" s="57">
        <f t="shared" si="14"/>
        <v>0</v>
      </c>
      <c r="BL156" s="57">
        <f t="shared" si="15"/>
        <v>0</v>
      </c>
      <c r="BM156" s="57">
        <f t="shared" si="16"/>
        <v>0</v>
      </c>
      <c r="BN156" s="101">
        <f t="shared" si="17"/>
        <v>0</v>
      </c>
    </row>
    <row r="157" spans="3:66" ht="15" customHeight="1">
      <c r="C157" s="88" t="s">
        <v>491</v>
      </c>
      <c r="D157" s="156" t="str">
        <f>IFERROR(IF(HLOOKUP(Presentación!$N$10,FOL,Presentación!$BA137,FALSE)=0,"",HLOOKUP(Presentación!$N$10,FOL,Presentación!$BA137,FALSE)),"")</f>
        <v>30135</v>
      </c>
      <c r="E157" s="157"/>
      <c r="F157" s="158"/>
      <c r="G157" s="265" t="str">
        <f>IFERROR(IF(HLOOKUP(Presentación!$N$10,ENT,Presentación!$BA137,FALSE)=0,"",HLOOKUP(Presentación!$N$10,ENT,Presentación!$BA137,FALSE)),"")</f>
        <v>Rafael Delgado</v>
      </c>
      <c r="H157" s="266"/>
      <c r="I157" s="266"/>
      <c r="J157" s="267"/>
      <c r="K157" s="113">
        <f t="shared" si="12"/>
        <v>0</v>
      </c>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G157" s="37">
        <f t="shared" si="13"/>
        <v>0</v>
      </c>
      <c r="BK157" s="57">
        <f t="shared" si="14"/>
        <v>0</v>
      </c>
      <c r="BL157" s="57">
        <f t="shared" si="15"/>
        <v>0</v>
      </c>
      <c r="BM157" s="57">
        <f t="shared" si="16"/>
        <v>0</v>
      </c>
      <c r="BN157" s="101">
        <f t="shared" si="17"/>
        <v>0</v>
      </c>
    </row>
    <row r="158" spans="3:66" ht="15" customHeight="1">
      <c r="C158" s="88" t="s">
        <v>492</v>
      </c>
      <c r="D158" s="156" t="str">
        <f>IFERROR(IF(HLOOKUP(Presentación!$N$10,FOL,Presentación!$BA138,FALSE)=0,"",HLOOKUP(Presentación!$N$10,FOL,Presentación!$BA138,FALSE)),"")</f>
        <v>30136</v>
      </c>
      <c r="E158" s="157"/>
      <c r="F158" s="158"/>
      <c r="G158" s="265" t="str">
        <f>IFERROR(IF(HLOOKUP(Presentación!$N$10,ENT,Presentación!$BA138,FALSE)=0,"",HLOOKUP(Presentación!$N$10,ENT,Presentación!$BA138,FALSE)),"")</f>
        <v>Rafael Lucio</v>
      </c>
      <c r="H158" s="266"/>
      <c r="I158" s="266"/>
      <c r="J158" s="267"/>
      <c r="K158" s="113">
        <f t="shared" si="12"/>
        <v>0</v>
      </c>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4"/>
      <c r="AZ158" s="114"/>
      <c r="BA158" s="114"/>
      <c r="BB158" s="114"/>
      <c r="BC158" s="114"/>
      <c r="BD158" s="114"/>
      <c r="BE158" s="114"/>
      <c r="BG158" s="37">
        <f t="shared" si="13"/>
        <v>0</v>
      </c>
      <c r="BK158" s="57">
        <f t="shared" si="14"/>
        <v>0</v>
      </c>
      <c r="BL158" s="57">
        <f t="shared" si="15"/>
        <v>0</v>
      </c>
      <c r="BM158" s="57">
        <f t="shared" si="16"/>
        <v>0</v>
      </c>
      <c r="BN158" s="101">
        <f t="shared" si="17"/>
        <v>0</v>
      </c>
    </row>
    <row r="159" spans="3:66" ht="15" customHeight="1">
      <c r="C159" s="88" t="s">
        <v>493</v>
      </c>
      <c r="D159" s="156" t="str">
        <f>IFERROR(IF(HLOOKUP(Presentación!$N$10,FOL,Presentación!$BA139,FALSE)=0,"",HLOOKUP(Presentación!$N$10,FOL,Presentación!$BA139,FALSE)),"")</f>
        <v>30137</v>
      </c>
      <c r="E159" s="157"/>
      <c r="F159" s="158"/>
      <c r="G159" s="265" t="str">
        <f>IFERROR(IF(HLOOKUP(Presentación!$N$10,ENT,Presentación!$BA139,FALSE)=0,"",HLOOKUP(Presentación!$N$10,ENT,Presentación!$BA139,FALSE)),"")</f>
        <v>Los Reyes</v>
      </c>
      <c r="H159" s="266"/>
      <c r="I159" s="266"/>
      <c r="J159" s="267"/>
      <c r="K159" s="113">
        <f t="shared" si="12"/>
        <v>0</v>
      </c>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G159" s="37">
        <f t="shared" si="13"/>
        <v>0</v>
      </c>
      <c r="BK159" s="57">
        <f t="shared" si="14"/>
        <v>0</v>
      </c>
      <c r="BL159" s="57">
        <f t="shared" si="15"/>
        <v>0</v>
      </c>
      <c r="BM159" s="57">
        <f t="shared" si="16"/>
        <v>0</v>
      </c>
      <c r="BN159" s="101">
        <f t="shared" si="17"/>
        <v>0</v>
      </c>
    </row>
    <row r="160" spans="3:66" ht="15" customHeight="1">
      <c r="C160" s="88" t="s">
        <v>494</v>
      </c>
      <c r="D160" s="156" t="str">
        <f>IFERROR(IF(HLOOKUP(Presentación!$N$10,FOL,Presentación!$BA140,FALSE)=0,"",HLOOKUP(Presentación!$N$10,FOL,Presentación!$BA140,FALSE)),"")</f>
        <v>30138</v>
      </c>
      <c r="E160" s="157"/>
      <c r="F160" s="158"/>
      <c r="G160" s="265" t="str">
        <f>IFERROR(IF(HLOOKUP(Presentación!$N$10,ENT,Presentación!$BA140,FALSE)=0,"",HLOOKUP(Presentación!$N$10,ENT,Presentación!$BA140,FALSE)),"")</f>
        <v>Río Blanco</v>
      </c>
      <c r="H160" s="266"/>
      <c r="I160" s="266"/>
      <c r="J160" s="267"/>
      <c r="K160" s="113">
        <f t="shared" si="12"/>
        <v>0</v>
      </c>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G160" s="37">
        <f t="shared" si="13"/>
        <v>0</v>
      </c>
      <c r="BK160" s="57">
        <f t="shared" si="14"/>
        <v>0</v>
      </c>
      <c r="BL160" s="57">
        <f t="shared" si="15"/>
        <v>0</v>
      </c>
      <c r="BM160" s="57">
        <f t="shared" si="16"/>
        <v>0</v>
      </c>
      <c r="BN160" s="101">
        <f t="shared" si="17"/>
        <v>0</v>
      </c>
    </row>
    <row r="161" spans="3:66" ht="15" customHeight="1">
      <c r="C161" s="88" t="s">
        <v>495</v>
      </c>
      <c r="D161" s="156" t="str">
        <f>IFERROR(IF(HLOOKUP(Presentación!$N$10,FOL,Presentación!$BA141,FALSE)=0,"",HLOOKUP(Presentación!$N$10,FOL,Presentación!$BA141,FALSE)),"")</f>
        <v>30139</v>
      </c>
      <c r="E161" s="157"/>
      <c r="F161" s="158"/>
      <c r="G161" s="265" t="str">
        <f>IFERROR(IF(HLOOKUP(Presentación!$N$10,ENT,Presentación!$BA141,FALSE)=0,"",HLOOKUP(Presentación!$N$10,ENT,Presentación!$BA141,FALSE)),"")</f>
        <v>Saltabarranca</v>
      </c>
      <c r="H161" s="266"/>
      <c r="I161" s="266"/>
      <c r="J161" s="267"/>
      <c r="K161" s="113">
        <f t="shared" si="12"/>
        <v>0</v>
      </c>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G161" s="37">
        <f t="shared" si="13"/>
        <v>0</v>
      </c>
      <c r="BK161" s="57">
        <f t="shared" si="14"/>
        <v>0</v>
      </c>
      <c r="BL161" s="57">
        <f t="shared" si="15"/>
        <v>0</v>
      </c>
      <c r="BM161" s="57">
        <f t="shared" si="16"/>
        <v>0</v>
      </c>
      <c r="BN161" s="101">
        <f t="shared" si="17"/>
        <v>0</v>
      </c>
    </row>
    <row r="162" spans="3:66" ht="15" customHeight="1">
      <c r="C162" s="88" t="s">
        <v>496</v>
      </c>
      <c r="D162" s="156" t="str">
        <f>IFERROR(IF(HLOOKUP(Presentación!$N$10,FOL,Presentación!$BA142,FALSE)=0,"",HLOOKUP(Presentación!$N$10,FOL,Presentación!$BA142,FALSE)),"")</f>
        <v>30140</v>
      </c>
      <c r="E162" s="157"/>
      <c r="F162" s="158"/>
      <c r="G162" s="265" t="str">
        <f>IFERROR(IF(HLOOKUP(Presentación!$N$10,ENT,Presentación!$BA142,FALSE)=0,"",HLOOKUP(Presentación!$N$10,ENT,Presentación!$BA142,FALSE)),"")</f>
        <v>San Andrés Tenejapan</v>
      </c>
      <c r="H162" s="266"/>
      <c r="I162" s="266"/>
      <c r="J162" s="267"/>
      <c r="K162" s="113">
        <f t="shared" si="12"/>
        <v>0</v>
      </c>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G162" s="37">
        <f t="shared" si="13"/>
        <v>0</v>
      </c>
      <c r="BK162" s="57">
        <f t="shared" si="14"/>
        <v>0</v>
      </c>
      <c r="BL162" s="57">
        <f t="shared" si="15"/>
        <v>0</v>
      </c>
      <c r="BM162" s="57">
        <f t="shared" si="16"/>
        <v>0</v>
      </c>
      <c r="BN162" s="101">
        <f t="shared" si="17"/>
        <v>0</v>
      </c>
    </row>
    <row r="163" spans="3:66" ht="15" customHeight="1">
      <c r="C163" s="88" t="s">
        <v>497</v>
      </c>
      <c r="D163" s="156" t="str">
        <f>IFERROR(IF(HLOOKUP(Presentación!$N$10,FOL,Presentación!$BA143,FALSE)=0,"",HLOOKUP(Presentación!$N$10,FOL,Presentación!$BA143,FALSE)),"")</f>
        <v>30141</v>
      </c>
      <c r="E163" s="157"/>
      <c r="F163" s="158"/>
      <c r="G163" s="265" t="str">
        <f>IFERROR(IF(HLOOKUP(Presentación!$N$10,ENT,Presentación!$BA143,FALSE)=0,"",HLOOKUP(Presentación!$N$10,ENT,Presentación!$BA143,FALSE)),"")</f>
        <v>San Andrés Tuxtla</v>
      </c>
      <c r="H163" s="266"/>
      <c r="I163" s="266"/>
      <c r="J163" s="267"/>
      <c r="K163" s="113">
        <f t="shared" si="12"/>
        <v>0</v>
      </c>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G163" s="37">
        <f t="shared" si="13"/>
        <v>0</v>
      </c>
      <c r="BK163" s="57">
        <f t="shared" si="14"/>
        <v>0</v>
      </c>
      <c r="BL163" s="57">
        <f t="shared" si="15"/>
        <v>0</v>
      </c>
      <c r="BM163" s="57">
        <f t="shared" si="16"/>
        <v>0</v>
      </c>
      <c r="BN163" s="101">
        <f t="shared" si="17"/>
        <v>0</v>
      </c>
    </row>
    <row r="164" spans="3:66" ht="15" customHeight="1">
      <c r="C164" s="88" t="s">
        <v>498</v>
      </c>
      <c r="D164" s="156" t="str">
        <f>IFERROR(IF(HLOOKUP(Presentación!$N$10,FOL,Presentación!$BA144,FALSE)=0,"",HLOOKUP(Presentación!$N$10,FOL,Presentación!$BA144,FALSE)),"")</f>
        <v>30142</v>
      </c>
      <c r="E164" s="157"/>
      <c r="F164" s="158"/>
      <c r="G164" s="265" t="str">
        <f>IFERROR(IF(HLOOKUP(Presentación!$N$10,ENT,Presentación!$BA144,FALSE)=0,"",HLOOKUP(Presentación!$N$10,ENT,Presentación!$BA144,FALSE)),"")</f>
        <v>San Juan Evangelista</v>
      </c>
      <c r="H164" s="266"/>
      <c r="I164" s="266"/>
      <c r="J164" s="267"/>
      <c r="K164" s="113">
        <f t="shared" si="12"/>
        <v>0</v>
      </c>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AY164" s="114"/>
      <c r="AZ164" s="114"/>
      <c r="BA164" s="114"/>
      <c r="BB164" s="114"/>
      <c r="BC164" s="114"/>
      <c r="BD164" s="114"/>
      <c r="BE164" s="114"/>
      <c r="BG164" s="37">
        <f t="shared" si="13"/>
        <v>0</v>
      </c>
      <c r="BK164" s="57">
        <f t="shared" si="14"/>
        <v>0</v>
      </c>
      <c r="BL164" s="57">
        <f t="shared" si="15"/>
        <v>0</v>
      </c>
      <c r="BM164" s="57">
        <f t="shared" si="16"/>
        <v>0</v>
      </c>
      <c r="BN164" s="101">
        <f t="shared" si="17"/>
        <v>0</v>
      </c>
    </row>
    <row r="165" spans="3:66" ht="15" customHeight="1">
      <c r="C165" s="88" t="s">
        <v>499</v>
      </c>
      <c r="D165" s="156" t="str">
        <f>IFERROR(IF(HLOOKUP(Presentación!$N$10,FOL,Presentación!$BA145,FALSE)=0,"",HLOOKUP(Presentación!$N$10,FOL,Presentación!$BA145,FALSE)),"")</f>
        <v>30143</v>
      </c>
      <c r="E165" s="157"/>
      <c r="F165" s="158"/>
      <c r="G165" s="265" t="str">
        <f>IFERROR(IF(HLOOKUP(Presentación!$N$10,ENT,Presentación!$BA145,FALSE)=0,"",HLOOKUP(Presentación!$N$10,ENT,Presentación!$BA145,FALSE)),"")</f>
        <v>Santiago Tuxtla</v>
      </c>
      <c r="H165" s="266"/>
      <c r="I165" s="266"/>
      <c r="J165" s="267"/>
      <c r="K165" s="113">
        <f t="shared" si="12"/>
        <v>0</v>
      </c>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c r="BE165" s="114"/>
      <c r="BG165" s="37">
        <f t="shared" si="13"/>
        <v>0</v>
      </c>
      <c r="BK165" s="57">
        <f t="shared" si="14"/>
        <v>0</v>
      </c>
      <c r="BL165" s="57">
        <f t="shared" si="15"/>
        <v>0</v>
      </c>
      <c r="BM165" s="57">
        <f t="shared" si="16"/>
        <v>0</v>
      </c>
      <c r="BN165" s="101">
        <f t="shared" si="17"/>
        <v>0</v>
      </c>
    </row>
    <row r="166" spans="3:66" ht="15" customHeight="1">
      <c r="C166" s="88" t="s">
        <v>500</v>
      </c>
      <c r="D166" s="156" t="str">
        <f>IFERROR(IF(HLOOKUP(Presentación!$N$10,FOL,Presentación!$BA146,FALSE)=0,"",HLOOKUP(Presentación!$N$10,FOL,Presentación!$BA146,FALSE)),"")</f>
        <v>30144</v>
      </c>
      <c r="E166" s="157"/>
      <c r="F166" s="158"/>
      <c r="G166" s="265" t="str">
        <f>IFERROR(IF(HLOOKUP(Presentación!$N$10,ENT,Presentación!$BA146,FALSE)=0,"",HLOOKUP(Presentación!$N$10,ENT,Presentación!$BA146,FALSE)),"")</f>
        <v>Sayula de Alemán</v>
      </c>
      <c r="H166" s="266"/>
      <c r="I166" s="266"/>
      <c r="J166" s="267"/>
      <c r="K166" s="113">
        <f t="shared" si="12"/>
        <v>0</v>
      </c>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G166" s="37">
        <f t="shared" si="13"/>
        <v>0</v>
      </c>
      <c r="BK166" s="57">
        <f t="shared" si="14"/>
        <v>0</v>
      </c>
      <c r="BL166" s="57">
        <f t="shared" si="15"/>
        <v>0</v>
      </c>
      <c r="BM166" s="57">
        <f t="shared" si="16"/>
        <v>0</v>
      </c>
      <c r="BN166" s="101">
        <f t="shared" si="17"/>
        <v>0</v>
      </c>
    </row>
    <row r="167" spans="3:66" ht="15" customHeight="1">
      <c r="C167" s="88" t="s">
        <v>501</v>
      </c>
      <c r="D167" s="156" t="str">
        <f>IFERROR(IF(HLOOKUP(Presentación!$N$10,FOL,Presentación!$BA147,FALSE)=0,"",HLOOKUP(Presentación!$N$10,FOL,Presentación!$BA147,FALSE)),"")</f>
        <v>30145</v>
      </c>
      <c r="E167" s="157"/>
      <c r="F167" s="158"/>
      <c r="G167" s="265" t="str">
        <f>IFERROR(IF(HLOOKUP(Presentación!$N$10,ENT,Presentación!$BA147,FALSE)=0,"",HLOOKUP(Presentación!$N$10,ENT,Presentación!$BA147,FALSE)),"")</f>
        <v>Soconusco</v>
      </c>
      <c r="H167" s="266"/>
      <c r="I167" s="266"/>
      <c r="J167" s="267"/>
      <c r="K167" s="113">
        <f t="shared" si="12"/>
        <v>0</v>
      </c>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c r="BC167" s="114"/>
      <c r="BD167" s="114"/>
      <c r="BE167" s="114"/>
      <c r="BG167" s="37">
        <f t="shared" si="13"/>
        <v>0</v>
      </c>
      <c r="BK167" s="57">
        <f t="shared" si="14"/>
        <v>0</v>
      </c>
      <c r="BL167" s="57">
        <f t="shared" si="15"/>
        <v>0</v>
      </c>
      <c r="BM167" s="57">
        <f t="shared" si="16"/>
        <v>0</v>
      </c>
      <c r="BN167" s="101">
        <f t="shared" si="17"/>
        <v>0</v>
      </c>
    </row>
    <row r="168" spans="3:66" ht="15" customHeight="1">
      <c r="C168" s="88" t="s">
        <v>502</v>
      </c>
      <c r="D168" s="156" t="str">
        <f>IFERROR(IF(HLOOKUP(Presentación!$N$10,FOL,Presentación!$BA148,FALSE)=0,"",HLOOKUP(Presentación!$N$10,FOL,Presentación!$BA148,FALSE)),"")</f>
        <v>30146</v>
      </c>
      <c r="E168" s="157"/>
      <c r="F168" s="158"/>
      <c r="G168" s="265" t="str">
        <f>IFERROR(IF(HLOOKUP(Presentación!$N$10,ENT,Presentación!$BA148,FALSE)=0,"",HLOOKUP(Presentación!$N$10,ENT,Presentación!$BA148,FALSE)),"")</f>
        <v>Sochiapa</v>
      </c>
      <c r="H168" s="266"/>
      <c r="I168" s="266"/>
      <c r="J168" s="267"/>
      <c r="K168" s="113">
        <f t="shared" si="12"/>
        <v>0</v>
      </c>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c r="BC168" s="114"/>
      <c r="BD168" s="114"/>
      <c r="BE168" s="114"/>
      <c r="BG168" s="37">
        <f t="shared" si="13"/>
        <v>0</v>
      </c>
      <c r="BK168" s="57">
        <f t="shared" si="14"/>
        <v>0</v>
      </c>
      <c r="BL168" s="57">
        <f t="shared" si="15"/>
        <v>0</v>
      </c>
      <c r="BM168" s="57">
        <f t="shared" si="16"/>
        <v>0</v>
      </c>
      <c r="BN168" s="101">
        <f t="shared" si="17"/>
        <v>0</v>
      </c>
    </row>
    <row r="169" spans="3:66" ht="15" customHeight="1">
      <c r="C169" s="88" t="s">
        <v>503</v>
      </c>
      <c r="D169" s="156" t="str">
        <f>IFERROR(IF(HLOOKUP(Presentación!$N$10,FOL,Presentación!$BA149,FALSE)=0,"",HLOOKUP(Presentación!$N$10,FOL,Presentación!$BA149,FALSE)),"")</f>
        <v>30147</v>
      </c>
      <c r="E169" s="157"/>
      <c r="F169" s="158"/>
      <c r="G169" s="265" t="str">
        <f>IFERROR(IF(HLOOKUP(Presentación!$N$10,ENT,Presentación!$BA149,FALSE)=0,"",HLOOKUP(Presentación!$N$10,ENT,Presentación!$BA149,FALSE)),"")</f>
        <v>Soledad Atzompa</v>
      </c>
      <c r="H169" s="266"/>
      <c r="I169" s="266"/>
      <c r="J169" s="267"/>
      <c r="K169" s="113">
        <f t="shared" si="12"/>
        <v>0</v>
      </c>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14"/>
      <c r="BE169" s="114"/>
      <c r="BG169" s="37">
        <f t="shared" si="13"/>
        <v>0</v>
      </c>
      <c r="BK169" s="57">
        <f t="shared" si="14"/>
        <v>0</v>
      </c>
      <c r="BL169" s="57">
        <f t="shared" si="15"/>
        <v>0</v>
      </c>
      <c r="BM169" s="57">
        <f t="shared" si="16"/>
        <v>0</v>
      </c>
      <c r="BN169" s="101">
        <f t="shared" si="17"/>
        <v>0</v>
      </c>
    </row>
    <row r="170" spans="3:66" ht="15" customHeight="1">
      <c r="C170" s="88" t="s">
        <v>504</v>
      </c>
      <c r="D170" s="156" t="str">
        <f>IFERROR(IF(HLOOKUP(Presentación!$N$10,FOL,Presentación!$BA150,FALSE)=0,"",HLOOKUP(Presentación!$N$10,FOL,Presentación!$BA150,FALSE)),"")</f>
        <v>30148</v>
      </c>
      <c r="E170" s="157"/>
      <c r="F170" s="158"/>
      <c r="G170" s="265" t="str">
        <f>IFERROR(IF(HLOOKUP(Presentación!$N$10,ENT,Presentación!$BA150,FALSE)=0,"",HLOOKUP(Presentación!$N$10,ENT,Presentación!$BA150,FALSE)),"")</f>
        <v>Soledad de Doblado</v>
      </c>
      <c r="H170" s="266"/>
      <c r="I170" s="266"/>
      <c r="J170" s="267"/>
      <c r="K170" s="113">
        <f t="shared" si="12"/>
        <v>0</v>
      </c>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AY170" s="114"/>
      <c r="AZ170" s="114"/>
      <c r="BA170" s="114"/>
      <c r="BB170" s="114"/>
      <c r="BC170" s="114"/>
      <c r="BD170" s="114"/>
      <c r="BE170" s="114"/>
      <c r="BG170" s="37">
        <f t="shared" si="13"/>
        <v>0</v>
      </c>
      <c r="BK170" s="57">
        <f t="shared" si="14"/>
        <v>0</v>
      </c>
      <c r="BL170" s="57">
        <f t="shared" si="15"/>
        <v>0</v>
      </c>
      <c r="BM170" s="57">
        <f t="shared" si="16"/>
        <v>0</v>
      </c>
      <c r="BN170" s="101">
        <f t="shared" si="17"/>
        <v>0</v>
      </c>
    </row>
    <row r="171" spans="3:66" ht="15" customHeight="1">
      <c r="C171" s="88" t="s">
        <v>505</v>
      </c>
      <c r="D171" s="156" t="str">
        <f>IFERROR(IF(HLOOKUP(Presentación!$N$10,FOL,Presentación!$BA151,FALSE)=0,"",HLOOKUP(Presentación!$N$10,FOL,Presentación!$BA151,FALSE)),"")</f>
        <v>30149</v>
      </c>
      <c r="E171" s="157"/>
      <c r="F171" s="158"/>
      <c r="G171" s="265" t="str">
        <f>IFERROR(IF(HLOOKUP(Presentación!$N$10,ENT,Presentación!$BA151,FALSE)=0,"",HLOOKUP(Presentación!$N$10,ENT,Presentación!$BA151,FALSE)),"")</f>
        <v>Soteapan</v>
      </c>
      <c r="H171" s="266"/>
      <c r="I171" s="266"/>
      <c r="J171" s="267"/>
      <c r="K171" s="113">
        <f t="shared" si="12"/>
        <v>0</v>
      </c>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G171" s="37">
        <f t="shared" si="13"/>
        <v>0</v>
      </c>
      <c r="BK171" s="57">
        <f t="shared" si="14"/>
        <v>0</v>
      </c>
      <c r="BL171" s="57">
        <f t="shared" si="15"/>
        <v>0</v>
      </c>
      <c r="BM171" s="57">
        <f t="shared" si="16"/>
        <v>0</v>
      </c>
      <c r="BN171" s="101">
        <f t="shared" si="17"/>
        <v>0</v>
      </c>
    </row>
    <row r="172" spans="3:66" ht="15" customHeight="1">
      <c r="C172" s="88" t="s">
        <v>506</v>
      </c>
      <c r="D172" s="156" t="str">
        <f>IFERROR(IF(HLOOKUP(Presentación!$N$10,FOL,Presentación!$BA152,FALSE)=0,"",HLOOKUP(Presentación!$N$10,FOL,Presentación!$BA152,FALSE)),"")</f>
        <v>30150</v>
      </c>
      <c r="E172" s="157"/>
      <c r="F172" s="158"/>
      <c r="G172" s="265" t="str">
        <f>IFERROR(IF(HLOOKUP(Presentación!$N$10,ENT,Presentación!$BA152,FALSE)=0,"",HLOOKUP(Presentación!$N$10,ENT,Presentación!$BA152,FALSE)),"")</f>
        <v>Tamalín</v>
      </c>
      <c r="H172" s="266"/>
      <c r="I172" s="266"/>
      <c r="J172" s="267"/>
      <c r="K172" s="113">
        <f t="shared" si="12"/>
        <v>0</v>
      </c>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114"/>
      <c r="BG172" s="37">
        <f t="shared" si="13"/>
        <v>0</v>
      </c>
      <c r="BK172" s="57">
        <f t="shared" si="14"/>
        <v>0</v>
      </c>
      <c r="BL172" s="57">
        <f t="shared" si="15"/>
        <v>0</v>
      </c>
      <c r="BM172" s="57">
        <f t="shared" si="16"/>
        <v>0</v>
      </c>
      <c r="BN172" s="101">
        <f t="shared" si="17"/>
        <v>0</v>
      </c>
    </row>
    <row r="173" spans="3:66" ht="15" customHeight="1">
      <c r="C173" s="88" t="s">
        <v>507</v>
      </c>
      <c r="D173" s="156" t="str">
        <f>IFERROR(IF(HLOOKUP(Presentación!$N$10,FOL,Presentación!$BA153,FALSE)=0,"",HLOOKUP(Presentación!$N$10,FOL,Presentación!$BA153,FALSE)),"")</f>
        <v>30151</v>
      </c>
      <c r="E173" s="157"/>
      <c r="F173" s="158"/>
      <c r="G173" s="265" t="str">
        <f>IFERROR(IF(HLOOKUP(Presentación!$N$10,ENT,Presentación!$BA153,FALSE)=0,"",HLOOKUP(Presentación!$N$10,ENT,Presentación!$BA153,FALSE)),"")</f>
        <v>Tamiahua</v>
      </c>
      <c r="H173" s="266"/>
      <c r="I173" s="266"/>
      <c r="J173" s="267"/>
      <c r="K173" s="113">
        <f t="shared" si="12"/>
        <v>0</v>
      </c>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c r="BE173" s="114"/>
      <c r="BG173" s="37">
        <f t="shared" si="13"/>
        <v>0</v>
      </c>
      <c r="BK173" s="57">
        <f t="shared" si="14"/>
        <v>0</v>
      </c>
      <c r="BL173" s="57">
        <f t="shared" si="15"/>
        <v>0</v>
      </c>
      <c r="BM173" s="57">
        <f t="shared" si="16"/>
        <v>0</v>
      </c>
      <c r="BN173" s="101">
        <f t="shared" si="17"/>
        <v>0</v>
      </c>
    </row>
    <row r="174" spans="3:66" ht="15" customHeight="1">
      <c r="C174" s="88" t="s">
        <v>508</v>
      </c>
      <c r="D174" s="156" t="str">
        <f>IFERROR(IF(HLOOKUP(Presentación!$N$10,FOL,Presentación!$BA154,FALSE)=0,"",HLOOKUP(Presentación!$N$10,FOL,Presentación!$BA154,FALSE)),"")</f>
        <v>30152</v>
      </c>
      <c r="E174" s="157"/>
      <c r="F174" s="158"/>
      <c r="G174" s="265" t="str">
        <f>IFERROR(IF(HLOOKUP(Presentación!$N$10,ENT,Presentación!$BA154,FALSE)=0,"",HLOOKUP(Presentación!$N$10,ENT,Presentación!$BA154,FALSE)),"")</f>
        <v>Tampico Alto</v>
      </c>
      <c r="H174" s="266"/>
      <c r="I174" s="266"/>
      <c r="J174" s="267"/>
      <c r="K174" s="113">
        <f t="shared" si="12"/>
        <v>0</v>
      </c>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4"/>
      <c r="AY174" s="114"/>
      <c r="AZ174" s="114"/>
      <c r="BA174" s="114"/>
      <c r="BB174" s="114"/>
      <c r="BC174" s="114"/>
      <c r="BD174" s="114"/>
      <c r="BE174" s="114"/>
      <c r="BG174" s="37">
        <f t="shared" si="13"/>
        <v>0</v>
      </c>
      <c r="BK174" s="57">
        <f t="shared" si="14"/>
        <v>0</v>
      </c>
      <c r="BL174" s="57">
        <f t="shared" si="15"/>
        <v>0</v>
      </c>
      <c r="BM174" s="57">
        <f t="shared" si="16"/>
        <v>0</v>
      </c>
      <c r="BN174" s="101">
        <f t="shared" si="17"/>
        <v>0</v>
      </c>
    </row>
    <row r="175" spans="3:66" ht="15" customHeight="1">
      <c r="C175" s="88" t="s">
        <v>509</v>
      </c>
      <c r="D175" s="156" t="str">
        <f>IFERROR(IF(HLOOKUP(Presentación!$N$10,FOL,Presentación!$BA155,FALSE)=0,"",HLOOKUP(Presentación!$N$10,FOL,Presentación!$BA155,FALSE)),"")</f>
        <v>30153</v>
      </c>
      <c r="E175" s="157"/>
      <c r="F175" s="158"/>
      <c r="G175" s="265" t="str">
        <f>IFERROR(IF(HLOOKUP(Presentación!$N$10,ENT,Presentación!$BA155,FALSE)=0,"",HLOOKUP(Presentación!$N$10,ENT,Presentación!$BA155,FALSE)),"")</f>
        <v>Tancoco</v>
      </c>
      <c r="H175" s="266"/>
      <c r="I175" s="266"/>
      <c r="J175" s="267"/>
      <c r="K175" s="113">
        <f t="shared" si="12"/>
        <v>0</v>
      </c>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AY175" s="114"/>
      <c r="AZ175" s="114"/>
      <c r="BA175" s="114"/>
      <c r="BB175" s="114"/>
      <c r="BC175" s="114"/>
      <c r="BD175" s="114"/>
      <c r="BE175" s="114"/>
      <c r="BG175" s="37">
        <f t="shared" si="13"/>
        <v>0</v>
      </c>
      <c r="BK175" s="57">
        <f t="shared" si="14"/>
        <v>0</v>
      </c>
      <c r="BL175" s="57">
        <f t="shared" si="15"/>
        <v>0</v>
      </c>
      <c r="BM175" s="57">
        <f t="shared" si="16"/>
        <v>0</v>
      </c>
      <c r="BN175" s="101">
        <f t="shared" si="17"/>
        <v>0</v>
      </c>
    </row>
    <row r="176" spans="3:66" ht="15" customHeight="1">
      <c r="C176" s="88" t="s">
        <v>510</v>
      </c>
      <c r="D176" s="156" t="str">
        <f>IFERROR(IF(HLOOKUP(Presentación!$N$10,FOL,Presentación!$BA156,FALSE)=0,"",HLOOKUP(Presentación!$N$10,FOL,Presentación!$BA156,FALSE)),"")</f>
        <v>30154</v>
      </c>
      <c r="E176" s="157"/>
      <c r="F176" s="158"/>
      <c r="G176" s="265" t="str">
        <f>IFERROR(IF(HLOOKUP(Presentación!$N$10,ENT,Presentación!$BA156,FALSE)=0,"",HLOOKUP(Presentación!$N$10,ENT,Presentación!$BA156,FALSE)),"")</f>
        <v>Tantima</v>
      </c>
      <c r="H176" s="266"/>
      <c r="I176" s="266"/>
      <c r="J176" s="267"/>
      <c r="K176" s="113">
        <f t="shared" si="12"/>
        <v>0</v>
      </c>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4"/>
      <c r="AY176" s="114"/>
      <c r="AZ176" s="114"/>
      <c r="BA176" s="114"/>
      <c r="BB176" s="114"/>
      <c r="BC176" s="114"/>
      <c r="BD176" s="114"/>
      <c r="BE176" s="114"/>
      <c r="BG176" s="37">
        <f t="shared" si="13"/>
        <v>0</v>
      </c>
      <c r="BK176" s="57">
        <f t="shared" si="14"/>
        <v>0</v>
      </c>
      <c r="BL176" s="57">
        <f t="shared" si="15"/>
        <v>0</v>
      </c>
      <c r="BM176" s="57">
        <f t="shared" si="16"/>
        <v>0</v>
      </c>
      <c r="BN176" s="101">
        <f t="shared" si="17"/>
        <v>0</v>
      </c>
    </row>
    <row r="177" spans="3:66" ht="15" customHeight="1">
      <c r="C177" s="88" t="s">
        <v>511</v>
      </c>
      <c r="D177" s="156" t="str">
        <f>IFERROR(IF(HLOOKUP(Presentación!$N$10,FOL,Presentación!$BA157,FALSE)=0,"",HLOOKUP(Presentación!$N$10,FOL,Presentación!$BA157,FALSE)),"")</f>
        <v>30155</v>
      </c>
      <c r="E177" s="157"/>
      <c r="F177" s="158"/>
      <c r="G177" s="265" t="str">
        <f>IFERROR(IF(HLOOKUP(Presentación!$N$10,ENT,Presentación!$BA157,FALSE)=0,"",HLOOKUP(Presentación!$N$10,ENT,Presentación!$BA157,FALSE)),"")</f>
        <v>Tantoyuca</v>
      </c>
      <c r="H177" s="266"/>
      <c r="I177" s="266"/>
      <c r="J177" s="267"/>
      <c r="K177" s="113">
        <f t="shared" si="12"/>
        <v>0</v>
      </c>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c r="AU177" s="114"/>
      <c r="AV177" s="114"/>
      <c r="AW177" s="114"/>
      <c r="AX177" s="114"/>
      <c r="AY177" s="114"/>
      <c r="AZ177" s="114"/>
      <c r="BA177" s="114"/>
      <c r="BB177" s="114"/>
      <c r="BC177" s="114"/>
      <c r="BD177" s="114"/>
      <c r="BE177" s="114"/>
      <c r="BG177" s="37">
        <f t="shared" si="13"/>
        <v>0</v>
      </c>
      <c r="BK177" s="57">
        <f t="shared" si="14"/>
        <v>0</v>
      </c>
      <c r="BL177" s="57">
        <f t="shared" si="15"/>
        <v>0</v>
      </c>
      <c r="BM177" s="57">
        <f t="shared" si="16"/>
        <v>0</v>
      </c>
      <c r="BN177" s="101">
        <f t="shared" si="17"/>
        <v>0</v>
      </c>
    </row>
    <row r="178" spans="3:66" ht="15" customHeight="1">
      <c r="C178" s="88" t="s">
        <v>512</v>
      </c>
      <c r="D178" s="156" t="str">
        <f>IFERROR(IF(HLOOKUP(Presentación!$N$10,FOL,Presentación!$BA158,FALSE)=0,"",HLOOKUP(Presentación!$N$10,FOL,Presentación!$BA158,FALSE)),"")</f>
        <v>30156</v>
      </c>
      <c r="E178" s="157"/>
      <c r="F178" s="158"/>
      <c r="G178" s="265" t="str">
        <f>IFERROR(IF(HLOOKUP(Presentación!$N$10,ENT,Presentación!$BA158,FALSE)=0,"",HLOOKUP(Presentación!$N$10,ENT,Presentación!$BA158,FALSE)),"")</f>
        <v>Tatatila</v>
      </c>
      <c r="H178" s="266"/>
      <c r="I178" s="266"/>
      <c r="J178" s="267"/>
      <c r="K178" s="113">
        <f t="shared" si="12"/>
        <v>0</v>
      </c>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4"/>
      <c r="AY178" s="114"/>
      <c r="AZ178" s="114"/>
      <c r="BA178" s="114"/>
      <c r="BB178" s="114"/>
      <c r="BC178" s="114"/>
      <c r="BD178" s="114"/>
      <c r="BE178" s="114"/>
      <c r="BG178" s="37">
        <f t="shared" si="13"/>
        <v>0</v>
      </c>
      <c r="BK178" s="57">
        <f t="shared" si="14"/>
        <v>0</v>
      </c>
      <c r="BL178" s="57">
        <f t="shared" si="15"/>
        <v>0</v>
      </c>
      <c r="BM178" s="57">
        <f t="shared" si="16"/>
        <v>0</v>
      </c>
      <c r="BN178" s="101">
        <f t="shared" si="17"/>
        <v>0</v>
      </c>
    </row>
    <row r="179" spans="3:66" ht="15" customHeight="1">
      <c r="C179" s="88" t="s">
        <v>513</v>
      </c>
      <c r="D179" s="156" t="str">
        <f>IFERROR(IF(HLOOKUP(Presentación!$N$10,FOL,Presentación!$BA159,FALSE)=0,"",HLOOKUP(Presentación!$N$10,FOL,Presentación!$BA159,FALSE)),"")</f>
        <v>30157</v>
      </c>
      <c r="E179" s="157"/>
      <c r="F179" s="158"/>
      <c r="G179" s="265" t="str">
        <f>IFERROR(IF(HLOOKUP(Presentación!$N$10,ENT,Presentación!$BA159,FALSE)=0,"",HLOOKUP(Presentación!$N$10,ENT,Presentación!$BA159,FALSE)),"")</f>
        <v>Castillo de Teayo</v>
      </c>
      <c r="H179" s="266"/>
      <c r="I179" s="266"/>
      <c r="J179" s="267"/>
      <c r="K179" s="113">
        <f t="shared" si="12"/>
        <v>0</v>
      </c>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AY179" s="114"/>
      <c r="AZ179" s="114"/>
      <c r="BA179" s="114"/>
      <c r="BB179" s="114"/>
      <c r="BC179" s="114"/>
      <c r="BD179" s="114"/>
      <c r="BE179" s="114"/>
      <c r="BG179" s="37">
        <f t="shared" si="13"/>
        <v>0</v>
      </c>
      <c r="BK179" s="57">
        <f t="shared" si="14"/>
        <v>0</v>
      </c>
      <c r="BL179" s="57">
        <f t="shared" si="15"/>
        <v>0</v>
      </c>
      <c r="BM179" s="57">
        <f t="shared" si="16"/>
        <v>0</v>
      </c>
      <c r="BN179" s="101">
        <f t="shared" si="17"/>
        <v>0</v>
      </c>
    </row>
    <row r="180" spans="3:66" ht="15" customHeight="1">
      <c r="C180" s="88" t="s">
        <v>514</v>
      </c>
      <c r="D180" s="156" t="str">
        <f>IFERROR(IF(HLOOKUP(Presentación!$N$10,FOL,Presentación!$BA160,FALSE)=0,"",HLOOKUP(Presentación!$N$10,FOL,Presentación!$BA160,FALSE)),"")</f>
        <v>30158</v>
      </c>
      <c r="E180" s="157"/>
      <c r="F180" s="158"/>
      <c r="G180" s="265" t="str">
        <f>IFERROR(IF(HLOOKUP(Presentación!$N$10,ENT,Presentación!$BA160,FALSE)=0,"",HLOOKUP(Presentación!$N$10,ENT,Presentación!$BA160,FALSE)),"")</f>
        <v>Tecolutla</v>
      </c>
      <c r="H180" s="266"/>
      <c r="I180" s="266"/>
      <c r="J180" s="267"/>
      <c r="K180" s="113">
        <f t="shared" si="12"/>
        <v>0</v>
      </c>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G180" s="37">
        <f t="shared" si="13"/>
        <v>0</v>
      </c>
      <c r="BK180" s="57">
        <f t="shared" si="14"/>
        <v>0</v>
      </c>
      <c r="BL180" s="57">
        <f t="shared" si="15"/>
        <v>0</v>
      </c>
      <c r="BM180" s="57">
        <f t="shared" si="16"/>
        <v>0</v>
      </c>
      <c r="BN180" s="101">
        <f t="shared" si="17"/>
        <v>0</v>
      </c>
    </row>
    <row r="181" spans="3:66" ht="15" customHeight="1">
      <c r="C181" s="88" t="s">
        <v>515</v>
      </c>
      <c r="D181" s="156" t="str">
        <f>IFERROR(IF(HLOOKUP(Presentación!$N$10,FOL,Presentación!$BA161,FALSE)=0,"",HLOOKUP(Presentación!$N$10,FOL,Presentación!$BA161,FALSE)),"")</f>
        <v>30159</v>
      </c>
      <c r="E181" s="157"/>
      <c r="F181" s="158"/>
      <c r="G181" s="265" t="str">
        <f>IFERROR(IF(HLOOKUP(Presentación!$N$10,ENT,Presentación!$BA161,FALSE)=0,"",HLOOKUP(Presentación!$N$10,ENT,Presentación!$BA161,FALSE)),"")</f>
        <v>Tehuipango</v>
      </c>
      <c r="H181" s="266"/>
      <c r="I181" s="266"/>
      <c r="J181" s="267"/>
      <c r="K181" s="113">
        <f t="shared" si="12"/>
        <v>0</v>
      </c>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G181" s="37">
        <f t="shared" si="13"/>
        <v>0</v>
      </c>
      <c r="BK181" s="57">
        <f t="shared" si="14"/>
        <v>0</v>
      </c>
      <c r="BL181" s="57">
        <f t="shared" si="15"/>
        <v>0</v>
      </c>
      <c r="BM181" s="57">
        <f t="shared" si="16"/>
        <v>0</v>
      </c>
      <c r="BN181" s="101">
        <f t="shared" si="17"/>
        <v>0</v>
      </c>
    </row>
    <row r="182" spans="3:66" ht="15" customHeight="1">
      <c r="C182" s="88" t="s">
        <v>516</v>
      </c>
      <c r="D182" s="156" t="str">
        <f>IFERROR(IF(HLOOKUP(Presentación!$N$10,FOL,Presentación!$BA162,FALSE)=0,"",HLOOKUP(Presentación!$N$10,FOL,Presentación!$BA162,FALSE)),"")</f>
        <v>30160</v>
      </c>
      <c r="E182" s="157"/>
      <c r="F182" s="158"/>
      <c r="G182" s="265" t="str">
        <f>IFERROR(IF(HLOOKUP(Presentación!$N$10,ENT,Presentación!$BA162,FALSE)=0,"",HLOOKUP(Presentación!$N$10,ENT,Presentación!$BA162,FALSE)),"")</f>
        <v>Álamo Temapache</v>
      </c>
      <c r="H182" s="266"/>
      <c r="I182" s="266"/>
      <c r="J182" s="267"/>
      <c r="K182" s="113">
        <f t="shared" si="12"/>
        <v>0</v>
      </c>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G182" s="37">
        <f t="shared" si="13"/>
        <v>0</v>
      </c>
      <c r="BK182" s="57">
        <f t="shared" si="14"/>
        <v>0</v>
      </c>
      <c r="BL182" s="57">
        <f t="shared" si="15"/>
        <v>0</v>
      </c>
      <c r="BM182" s="57">
        <f t="shared" si="16"/>
        <v>0</v>
      </c>
      <c r="BN182" s="101">
        <f t="shared" si="17"/>
        <v>0</v>
      </c>
    </row>
    <row r="183" spans="3:66" ht="15" customHeight="1">
      <c r="C183" s="88" t="s">
        <v>517</v>
      </c>
      <c r="D183" s="156" t="str">
        <f>IFERROR(IF(HLOOKUP(Presentación!$N$10,FOL,Presentación!$BA163,FALSE)=0,"",HLOOKUP(Presentación!$N$10,FOL,Presentación!$BA163,FALSE)),"")</f>
        <v>30161</v>
      </c>
      <c r="E183" s="157"/>
      <c r="F183" s="158"/>
      <c r="G183" s="265" t="str">
        <f>IFERROR(IF(HLOOKUP(Presentación!$N$10,ENT,Presentación!$BA163,FALSE)=0,"",HLOOKUP(Presentación!$N$10,ENT,Presentación!$BA163,FALSE)),"")</f>
        <v>Tempoal</v>
      </c>
      <c r="H183" s="266"/>
      <c r="I183" s="266"/>
      <c r="J183" s="267"/>
      <c r="K183" s="113">
        <f t="shared" si="12"/>
        <v>0</v>
      </c>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AY183" s="114"/>
      <c r="AZ183" s="114"/>
      <c r="BA183" s="114"/>
      <c r="BB183" s="114"/>
      <c r="BC183" s="114"/>
      <c r="BD183" s="114"/>
      <c r="BE183" s="114"/>
      <c r="BG183" s="37">
        <f t="shared" si="13"/>
        <v>0</v>
      </c>
      <c r="BK183" s="57">
        <f t="shared" si="14"/>
        <v>0</v>
      </c>
      <c r="BL183" s="57">
        <f t="shared" si="15"/>
        <v>0</v>
      </c>
      <c r="BM183" s="57">
        <f t="shared" si="16"/>
        <v>0</v>
      </c>
      <c r="BN183" s="101">
        <f t="shared" si="17"/>
        <v>0</v>
      </c>
    </row>
    <row r="184" spans="3:66" ht="15" customHeight="1">
      <c r="C184" s="88" t="s">
        <v>518</v>
      </c>
      <c r="D184" s="156" t="str">
        <f>IFERROR(IF(HLOOKUP(Presentación!$N$10,FOL,Presentación!$BA164,FALSE)=0,"",HLOOKUP(Presentación!$N$10,FOL,Presentación!$BA164,FALSE)),"")</f>
        <v>30162</v>
      </c>
      <c r="E184" s="157"/>
      <c r="F184" s="158"/>
      <c r="G184" s="265" t="str">
        <f>IFERROR(IF(HLOOKUP(Presentación!$N$10,ENT,Presentación!$BA164,FALSE)=0,"",HLOOKUP(Presentación!$N$10,ENT,Presentación!$BA164,FALSE)),"")</f>
        <v>Tenampa</v>
      </c>
      <c r="H184" s="266"/>
      <c r="I184" s="266"/>
      <c r="J184" s="267"/>
      <c r="K184" s="113">
        <f t="shared" si="12"/>
        <v>0</v>
      </c>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4"/>
      <c r="AY184" s="114"/>
      <c r="AZ184" s="114"/>
      <c r="BA184" s="114"/>
      <c r="BB184" s="114"/>
      <c r="BC184" s="114"/>
      <c r="BD184" s="114"/>
      <c r="BE184" s="114"/>
      <c r="BG184" s="37">
        <f t="shared" si="13"/>
        <v>0</v>
      </c>
      <c r="BK184" s="57">
        <f t="shared" si="14"/>
        <v>0</v>
      </c>
      <c r="BL184" s="57">
        <f t="shared" si="15"/>
        <v>0</v>
      </c>
      <c r="BM184" s="57">
        <f t="shared" si="16"/>
        <v>0</v>
      </c>
      <c r="BN184" s="101">
        <f t="shared" si="17"/>
        <v>0</v>
      </c>
    </row>
    <row r="185" spans="3:66" ht="15" customHeight="1">
      <c r="C185" s="88" t="s">
        <v>519</v>
      </c>
      <c r="D185" s="156" t="str">
        <f>IFERROR(IF(HLOOKUP(Presentación!$N$10,FOL,Presentación!$BA165,FALSE)=0,"",HLOOKUP(Presentación!$N$10,FOL,Presentación!$BA165,FALSE)),"")</f>
        <v>30163</v>
      </c>
      <c r="E185" s="157"/>
      <c r="F185" s="158"/>
      <c r="G185" s="265" t="str">
        <f>IFERROR(IF(HLOOKUP(Presentación!$N$10,ENT,Presentación!$BA165,FALSE)=0,"",HLOOKUP(Presentación!$N$10,ENT,Presentación!$BA165,FALSE)),"")</f>
        <v>Tenochtitlán</v>
      </c>
      <c r="H185" s="266"/>
      <c r="I185" s="266"/>
      <c r="J185" s="267"/>
      <c r="K185" s="113">
        <f t="shared" si="12"/>
        <v>0</v>
      </c>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G185" s="37">
        <f t="shared" si="13"/>
        <v>0</v>
      </c>
      <c r="BK185" s="57">
        <f t="shared" si="14"/>
        <v>0</v>
      </c>
      <c r="BL185" s="57">
        <f t="shared" si="15"/>
        <v>0</v>
      </c>
      <c r="BM185" s="57">
        <f t="shared" si="16"/>
        <v>0</v>
      </c>
      <c r="BN185" s="101">
        <f t="shared" si="17"/>
        <v>0</v>
      </c>
    </row>
    <row r="186" spans="3:66" ht="15" customHeight="1">
      <c r="C186" s="88" t="s">
        <v>520</v>
      </c>
      <c r="D186" s="156" t="str">
        <f>IFERROR(IF(HLOOKUP(Presentación!$N$10,FOL,Presentación!$BA166,FALSE)=0,"",HLOOKUP(Presentación!$N$10,FOL,Presentación!$BA166,FALSE)),"")</f>
        <v>30164</v>
      </c>
      <c r="E186" s="157"/>
      <c r="F186" s="158"/>
      <c r="G186" s="265" t="str">
        <f>IFERROR(IF(HLOOKUP(Presentación!$N$10,ENT,Presentación!$BA166,FALSE)=0,"",HLOOKUP(Presentación!$N$10,ENT,Presentación!$BA166,FALSE)),"")</f>
        <v>Teocelo</v>
      </c>
      <c r="H186" s="266"/>
      <c r="I186" s="266"/>
      <c r="J186" s="267"/>
      <c r="K186" s="113">
        <f t="shared" si="12"/>
        <v>0</v>
      </c>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c r="AU186" s="114"/>
      <c r="AV186" s="114"/>
      <c r="AW186" s="114"/>
      <c r="AX186" s="114"/>
      <c r="AY186" s="114"/>
      <c r="AZ186" s="114"/>
      <c r="BA186" s="114"/>
      <c r="BB186" s="114"/>
      <c r="BC186" s="114"/>
      <c r="BD186" s="114"/>
      <c r="BE186" s="114"/>
      <c r="BG186" s="37">
        <f t="shared" si="13"/>
        <v>0</v>
      </c>
      <c r="BK186" s="57">
        <f t="shared" si="14"/>
        <v>0</v>
      </c>
      <c r="BL186" s="57">
        <f t="shared" si="15"/>
        <v>0</v>
      </c>
      <c r="BM186" s="57">
        <f t="shared" si="16"/>
        <v>0</v>
      </c>
      <c r="BN186" s="101">
        <f t="shared" si="17"/>
        <v>0</v>
      </c>
    </row>
    <row r="187" spans="3:66" ht="15" customHeight="1">
      <c r="C187" s="88" t="s">
        <v>521</v>
      </c>
      <c r="D187" s="156" t="str">
        <f>IFERROR(IF(HLOOKUP(Presentación!$N$10,FOL,Presentación!$BA167,FALSE)=0,"",HLOOKUP(Presentación!$N$10,FOL,Presentación!$BA167,FALSE)),"")</f>
        <v>30165</v>
      </c>
      <c r="E187" s="157"/>
      <c r="F187" s="158"/>
      <c r="G187" s="265" t="str">
        <f>IFERROR(IF(HLOOKUP(Presentación!$N$10,ENT,Presentación!$BA167,FALSE)=0,"",HLOOKUP(Presentación!$N$10,ENT,Presentación!$BA167,FALSE)),"")</f>
        <v>Tepatlaxco</v>
      </c>
      <c r="H187" s="266"/>
      <c r="I187" s="266"/>
      <c r="J187" s="267"/>
      <c r="K187" s="113">
        <f t="shared" si="12"/>
        <v>0</v>
      </c>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AY187" s="114"/>
      <c r="AZ187" s="114"/>
      <c r="BA187" s="114"/>
      <c r="BB187" s="114"/>
      <c r="BC187" s="114"/>
      <c r="BD187" s="114"/>
      <c r="BE187" s="114"/>
      <c r="BG187" s="37">
        <f t="shared" si="13"/>
        <v>0</v>
      </c>
      <c r="BK187" s="57">
        <f t="shared" si="14"/>
        <v>0</v>
      </c>
      <c r="BL187" s="57">
        <f t="shared" si="15"/>
        <v>0</v>
      </c>
      <c r="BM187" s="57">
        <f t="shared" si="16"/>
        <v>0</v>
      </c>
      <c r="BN187" s="101">
        <f t="shared" si="17"/>
        <v>0</v>
      </c>
    </row>
    <row r="188" spans="3:66" ht="15" customHeight="1">
      <c r="C188" s="88" t="s">
        <v>522</v>
      </c>
      <c r="D188" s="156" t="str">
        <f>IFERROR(IF(HLOOKUP(Presentación!$N$10,FOL,Presentación!$BA168,FALSE)=0,"",HLOOKUP(Presentación!$N$10,FOL,Presentación!$BA168,FALSE)),"")</f>
        <v>30166</v>
      </c>
      <c r="E188" s="157"/>
      <c r="F188" s="158"/>
      <c r="G188" s="265" t="str">
        <f>IFERROR(IF(HLOOKUP(Presentación!$N$10,ENT,Presentación!$BA168,FALSE)=0,"",HLOOKUP(Presentación!$N$10,ENT,Presentación!$BA168,FALSE)),"")</f>
        <v>Tepetlán</v>
      </c>
      <c r="H188" s="266"/>
      <c r="I188" s="266"/>
      <c r="J188" s="267"/>
      <c r="K188" s="113">
        <f t="shared" si="12"/>
        <v>0</v>
      </c>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4"/>
      <c r="AY188" s="114"/>
      <c r="AZ188" s="114"/>
      <c r="BA188" s="114"/>
      <c r="BB188" s="114"/>
      <c r="BC188" s="114"/>
      <c r="BD188" s="114"/>
      <c r="BE188" s="114"/>
      <c r="BG188" s="37">
        <f t="shared" si="13"/>
        <v>0</v>
      </c>
      <c r="BK188" s="57">
        <f t="shared" si="14"/>
        <v>0</v>
      </c>
      <c r="BL188" s="57">
        <f t="shared" si="15"/>
        <v>0</v>
      </c>
      <c r="BM188" s="57">
        <f t="shared" si="16"/>
        <v>0</v>
      </c>
      <c r="BN188" s="101">
        <f t="shared" si="17"/>
        <v>0</v>
      </c>
    </row>
    <row r="189" spans="3:66" ht="15" customHeight="1">
      <c r="C189" s="88" t="s">
        <v>523</v>
      </c>
      <c r="D189" s="156" t="str">
        <f>IFERROR(IF(HLOOKUP(Presentación!$N$10,FOL,Presentación!$BA169,FALSE)=0,"",HLOOKUP(Presentación!$N$10,FOL,Presentación!$BA169,FALSE)),"")</f>
        <v>30167</v>
      </c>
      <c r="E189" s="157"/>
      <c r="F189" s="158"/>
      <c r="G189" s="265" t="str">
        <f>IFERROR(IF(HLOOKUP(Presentación!$N$10,ENT,Presentación!$BA169,FALSE)=0,"",HLOOKUP(Presentación!$N$10,ENT,Presentación!$BA169,FALSE)),"")</f>
        <v>Tepetzintla</v>
      </c>
      <c r="H189" s="266"/>
      <c r="I189" s="266"/>
      <c r="J189" s="267"/>
      <c r="K189" s="113">
        <f t="shared" si="12"/>
        <v>0</v>
      </c>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4"/>
      <c r="AY189" s="114"/>
      <c r="AZ189" s="114"/>
      <c r="BA189" s="114"/>
      <c r="BB189" s="114"/>
      <c r="BC189" s="114"/>
      <c r="BD189" s="114"/>
      <c r="BE189" s="114"/>
      <c r="BG189" s="37">
        <f t="shared" si="13"/>
        <v>0</v>
      </c>
      <c r="BK189" s="57">
        <f t="shared" si="14"/>
        <v>0</v>
      </c>
      <c r="BL189" s="57">
        <f t="shared" si="15"/>
        <v>0</v>
      </c>
      <c r="BM189" s="57">
        <f t="shared" si="16"/>
        <v>0</v>
      </c>
      <c r="BN189" s="101">
        <f t="shared" si="17"/>
        <v>0</v>
      </c>
    </row>
    <row r="190" spans="3:66" ht="15" customHeight="1">
      <c r="C190" s="88" t="s">
        <v>524</v>
      </c>
      <c r="D190" s="156" t="str">
        <f>IFERROR(IF(HLOOKUP(Presentación!$N$10,FOL,Presentación!$BA170,FALSE)=0,"",HLOOKUP(Presentación!$N$10,FOL,Presentación!$BA170,FALSE)),"")</f>
        <v>30168</v>
      </c>
      <c r="E190" s="157"/>
      <c r="F190" s="158"/>
      <c r="G190" s="265" t="str">
        <f>IFERROR(IF(HLOOKUP(Presentación!$N$10,ENT,Presentación!$BA170,FALSE)=0,"",HLOOKUP(Presentación!$N$10,ENT,Presentación!$BA170,FALSE)),"")</f>
        <v>Tequila</v>
      </c>
      <c r="H190" s="266"/>
      <c r="I190" s="266"/>
      <c r="J190" s="267"/>
      <c r="K190" s="113">
        <f t="shared" si="12"/>
        <v>0</v>
      </c>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c r="AQ190" s="114"/>
      <c r="AR190" s="114"/>
      <c r="AS190" s="114"/>
      <c r="AT190" s="114"/>
      <c r="AU190" s="114"/>
      <c r="AV190" s="114"/>
      <c r="AW190" s="114"/>
      <c r="AX190" s="114"/>
      <c r="AY190" s="114"/>
      <c r="AZ190" s="114"/>
      <c r="BA190" s="114"/>
      <c r="BB190" s="114"/>
      <c r="BC190" s="114"/>
      <c r="BD190" s="114"/>
      <c r="BE190" s="114"/>
      <c r="BG190" s="37">
        <f t="shared" si="13"/>
        <v>0</v>
      </c>
      <c r="BK190" s="57">
        <f t="shared" si="14"/>
        <v>0</v>
      </c>
      <c r="BL190" s="57">
        <f t="shared" si="15"/>
        <v>0</v>
      </c>
      <c r="BM190" s="57">
        <f t="shared" si="16"/>
        <v>0</v>
      </c>
      <c r="BN190" s="101">
        <f t="shared" si="17"/>
        <v>0</v>
      </c>
    </row>
    <row r="191" spans="3:66" ht="15" customHeight="1">
      <c r="C191" s="88" t="s">
        <v>525</v>
      </c>
      <c r="D191" s="156" t="str">
        <f>IFERROR(IF(HLOOKUP(Presentación!$N$10,FOL,Presentación!$BA171,FALSE)=0,"",HLOOKUP(Presentación!$N$10,FOL,Presentación!$BA171,FALSE)),"")</f>
        <v>30169</v>
      </c>
      <c r="E191" s="157"/>
      <c r="F191" s="158"/>
      <c r="G191" s="265" t="str">
        <f>IFERROR(IF(HLOOKUP(Presentación!$N$10,ENT,Presentación!$BA171,FALSE)=0,"",HLOOKUP(Presentación!$N$10,ENT,Presentación!$BA171,FALSE)),"")</f>
        <v>José Azueta</v>
      </c>
      <c r="H191" s="266"/>
      <c r="I191" s="266"/>
      <c r="J191" s="267"/>
      <c r="K191" s="113">
        <f t="shared" si="12"/>
        <v>0</v>
      </c>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114"/>
      <c r="BA191" s="114"/>
      <c r="BB191" s="114"/>
      <c r="BC191" s="114"/>
      <c r="BD191" s="114"/>
      <c r="BE191" s="114"/>
      <c r="BG191" s="37">
        <f t="shared" si="13"/>
        <v>0</v>
      </c>
      <c r="BK191" s="57">
        <f t="shared" si="14"/>
        <v>0</v>
      </c>
      <c r="BL191" s="57">
        <f t="shared" si="15"/>
        <v>0</v>
      </c>
      <c r="BM191" s="57">
        <f t="shared" si="16"/>
        <v>0</v>
      </c>
      <c r="BN191" s="101">
        <f t="shared" si="17"/>
        <v>0</v>
      </c>
    </row>
    <row r="192" spans="3:66" ht="15" customHeight="1">
      <c r="C192" s="88" t="s">
        <v>526</v>
      </c>
      <c r="D192" s="156" t="str">
        <f>IFERROR(IF(HLOOKUP(Presentación!$N$10,FOL,Presentación!$BA172,FALSE)=0,"",HLOOKUP(Presentación!$N$10,FOL,Presentación!$BA172,FALSE)),"")</f>
        <v>30170</v>
      </c>
      <c r="E192" s="157"/>
      <c r="F192" s="158"/>
      <c r="G192" s="265" t="str">
        <f>IFERROR(IF(HLOOKUP(Presentación!$N$10,ENT,Presentación!$BA172,FALSE)=0,"",HLOOKUP(Presentación!$N$10,ENT,Presentación!$BA172,FALSE)),"")</f>
        <v>Texcatepec</v>
      </c>
      <c r="H192" s="266"/>
      <c r="I192" s="266"/>
      <c r="J192" s="267"/>
      <c r="K192" s="113">
        <f t="shared" si="12"/>
        <v>0</v>
      </c>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114"/>
      <c r="BG192" s="37">
        <f t="shared" si="13"/>
        <v>0</v>
      </c>
      <c r="BK192" s="57">
        <f t="shared" si="14"/>
        <v>0</v>
      </c>
      <c r="BL192" s="57">
        <f t="shared" si="15"/>
        <v>0</v>
      </c>
      <c r="BM192" s="57">
        <f t="shared" si="16"/>
        <v>0</v>
      </c>
      <c r="BN192" s="101">
        <f t="shared" si="17"/>
        <v>0</v>
      </c>
    </row>
    <row r="193" spans="3:66" ht="15" customHeight="1">
      <c r="C193" s="88" t="s">
        <v>527</v>
      </c>
      <c r="D193" s="156" t="str">
        <f>IFERROR(IF(HLOOKUP(Presentación!$N$10,FOL,Presentación!$BA173,FALSE)=0,"",HLOOKUP(Presentación!$N$10,FOL,Presentación!$BA173,FALSE)),"")</f>
        <v>30171</v>
      </c>
      <c r="E193" s="157"/>
      <c r="F193" s="158"/>
      <c r="G193" s="265" t="str">
        <f>IFERROR(IF(HLOOKUP(Presentación!$N$10,ENT,Presentación!$BA173,FALSE)=0,"",HLOOKUP(Presentación!$N$10,ENT,Presentación!$BA173,FALSE)),"")</f>
        <v>Texhuacán</v>
      </c>
      <c r="H193" s="266"/>
      <c r="I193" s="266"/>
      <c r="J193" s="267"/>
      <c r="K193" s="113">
        <f t="shared" si="12"/>
        <v>0</v>
      </c>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c r="BC193" s="114"/>
      <c r="BD193" s="114"/>
      <c r="BE193" s="114"/>
      <c r="BG193" s="37">
        <f t="shared" si="13"/>
        <v>0</v>
      </c>
      <c r="BK193" s="57">
        <f t="shared" si="14"/>
        <v>0</v>
      </c>
      <c r="BL193" s="57">
        <f t="shared" si="15"/>
        <v>0</v>
      </c>
      <c r="BM193" s="57">
        <f t="shared" si="16"/>
        <v>0</v>
      </c>
      <c r="BN193" s="101">
        <f t="shared" si="17"/>
        <v>0</v>
      </c>
    </row>
    <row r="194" spans="3:66" ht="15" customHeight="1">
      <c r="C194" s="88" t="s">
        <v>528</v>
      </c>
      <c r="D194" s="156" t="str">
        <f>IFERROR(IF(HLOOKUP(Presentación!$N$10,FOL,Presentación!$BA174,FALSE)=0,"",HLOOKUP(Presentación!$N$10,FOL,Presentación!$BA174,FALSE)),"")</f>
        <v>30172</v>
      </c>
      <c r="E194" s="157"/>
      <c r="F194" s="158"/>
      <c r="G194" s="265" t="str">
        <f>IFERROR(IF(HLOOKUP(Presentación!$N$10,ENT,Presentación!$BA174,FALSE)=0,"",HLOOKUP(Presentación!$N$10,ENT,Presentación!$BA174,FALSE)),"")</f>
        <v>Texistepec</v>
      </c>
      <c r="H194" s="266"/>
      <c r="I194" s="266"/>
      <c r="J194" s="267"/>
      <c r="K194" s="113">
        <f t="shared" si="12"/>
        <v>0</v>
      </c>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4"/>
      <c r="BC194" s="114"/>
      <c r="BD194" s="114"/>
      <c r="BE194" s="114"/>
      <c r="BG194" s="37">
        <f t="shared" si="13"/>
        <v>0</v>
      </c>
      <c r="BK194" s="57">
        <f t="shared" si="14"/>
        <v>0</v>
      </c>
      <c r="BL194" s="57">
        <f t="shared" si="15"/>
        <v>0</v>
      </c>
      <c r="BM194" s="57">
        <f t="shared" si="16"/>
        <v>0</v>
      </c>
      <c r="BN194" s="101">
        <f t="shared" si="17"/>
        <v>0</v>
      </c>
    </row>
    <row r="195" spans="3:66" ht="15" customHeight="1">
      <c r="C195" s="88" t="s">
        <v>529</v>
      </c>
      <c r="D195" s="156" t="str">
        <f>IFERROR(IF(HLOOKUP(Presentación!$N$10,FOL,Presentación!$BA175,FALSE)=0,"",HLOOKUP(Presentación!$N$10,FOL,Presentación!$BA175,FALSE)),"")</f>
        <v>30173</v>
      </c>
      <c r="E195" s="157"/>
      <c r="F195" s="158"/>
      <c r="G195" s="265" t="str">
        <f>IFERROR(IF(HLOOKUP(Presentación!$N$10,ENT,Presentación!$BA175,FALSE)=0,"",HLOOKUP(Presentación!$N$10,ENT,Presentación!$BA175,FALSE)),"")</f>
        <v>Tezonapa</v>
      </c>
      <c r="H195" s="266"/>
      <c r="I195" s="266"/>
      <c r="J195" s="267"/>
      <c r="K195" s="113">
        <f t="shared" si="12"/>
        <v>0</v>
      </c>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14"/>
      <c r="AQ195" s="114"/>
      <c r="AR195" s="114"/>
      <c r="AS195" s="114"/>
      <c r="AT195" s="114"/>
      <c r="AU195" s="114"/>
      <c r="AV195" s="114"/>
      <c r="AW195" s="114"/>
      <c r="AX195" s="114"/>
      <c r="AY195" s="114"/>
      <c r="AZ195" s="114"/>
      <c r="BA195" s="114"/>
      <c r="BB195" s="114"/>
      <c r="BC195" s="114"/>
      <c r="BD195" s="114"/>
      <c r="BE195" s="114"/>
      <c r="BG195" s="37">
        <f t="shared" si="13"/>
        <v>0</v>
      </c>
      <c r="BK195" s="57">
        <f t="shared" si="14"/>
        <v>0</v>
      </c>
      <c r="BL195" s="57">
        <f t="shared" si="15"/>
        <v>0</v>
      </c>
      <c r="BM195" s="57">
        <f t="shared" si="16"/>
        <v>0</v>
      </c>
      <c r="BN195" s="101">
        <f t="shared" si="17"/>
        <v>0</v>
      </c>
    </row>
    <row r="196" spans="3:66" ht="15" customHeight="1">
      <c r="C196" s="88" t="s">
        <v>530</v>
      </c>
      <c r="D196" s="156" t="str">
        <f>IFERROR(IF(HLOOKUP(Presentación!$N$10,FOL,Presentación!$BA176,FALSE)=0,"",HLOOKUP(Presentación!$N$10,FOL,Presentación!$BA176,FALSE)),"")</f>
        <v>30174</v>
      </c>
      <c r="E196" s="157"/>
      <c r="F196" s="158"/>
      <c r="G196" s="265" t="str">
        <f>IFERROR(IF(HLOOKUP(Presentación!$N$10,ENT,Presentación!$BA176,FALSE)=0,"",HLOOKUP(Presentación!$N$10,ENT,Presentación!$BA176,FALSE)),"")</f>
        <v>Tierra Blanca</v>
      </c>
      <c r="H196" s="266"/>
      <c r="I196" s="266"/>
      <c r="J196" s="267"/>
      <c r="K196" s="113">
        <f t="shared" si="12"/>
        <v>0</v>
      </c>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c r="AR196" s="114"/>
      <c r="AS196" s="114"/>
      <c r="AT196" s="114"/>
      <c r="AU196" s="114"/>
      <c r="AV196" s="114"/>
      <c r="AW196" s="114"/>
      <c r="AX196" s="114"/>
      <c r="AY196" s="114"/>
      <c r="AZ196" s="114"/>
      <c r="BA196" s="114"/>
      <c r="BB196" s="114"/>
      <c r="BC196" s="114"/>
      <c r="BD196" s="114"/>
      <c r="BE196" s="114"/>
      <c r="BG196" s="37">
        <f t="shared" si="13"/>
        <v>0</v>
      </c>
      <c r="BK196" s="57">
        <f t="shared" si="14"/>
        <v>0</v>
      </c>
      <c r="BL196" s="57">
        <f t="shared" si="15"/>
        <v>0</v>
      </c>
      <c r="BM196" s="57">
        <f t="shared" si="16"/>
        <v>0</v>
      </c>
      <c r="BN196" s="101">
        <f t="shared" si="17"/>
        <v>0</v>
      </c>
    </row>
    <row r="197" spans="3:66" ht="15" customHeight="1">
      <c r="C197" s="88" t="s">
        <v>531</v>
      </c>
      <c r="D197" s="156" t="str">
        <f>IFERROR(IF(HLOOKUP(Presentación!$N$10,FOL,Presentación!$BA177,FALSE)=0,"",HLOOKUP(Presentación!$N$10,FOL,Presentación!$BA177,FALSE)),"")</f>
        <v>30175</v>
      </c>
      <c r="E197" s="157"/>
      <c r="F197" s="158"/>
      <c r="G197" s="265" t="str">
        <f>IFERROR(IF(HLOOKUP(Presentación!$N$10,ENT,Presentación!$BA177,FALSE)=0,"",HLOOKUP(Presentación!$N$10,ENT,Presentación!$BA177,FALSE)),"")</f>
        <v>Tihuatlán</v>
      </c>
      <c r="H197" s="266"/>
      <c r="I197" s="266"/>
      <c r="J197" s="267"/>
      <c r="K197" s="113">
        <f t="shared" si="12"/>
        <v>0</v>
      </c>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4"/>
      <c r="AY197" s="114"/>
      <c r="AZ197" s="114"/>
      <c r="BA197" s="114"/>
      <c r="BB197" s="114"/>
      <c r="BC197" s="114"/>
      <c r="BD197" s="114"/>
      <c r="BE197" s="114"/>
      <c r="BG197" s="37">
        <f t="shared" si="13"/>
        <v>0</v>
      </c>
      <c r="BK197" s="57">
        <f t="shared" si="14"/>
        <v>0</v>
      </c>
      <c r="BL197" s="57">
        <f t="shared" si="15"/>
        <v>0</v>
      </c>
      <c r="BM197" s="57">
        <f t="shared" si="16"/>
        <v>0</v>
      </c>
      <c r="BN197" s="101">
        <f t="shared" si="17"/>
        <v>0</v>
      </c>
    </row>
    <row r="198" spans="3:66" ht="15" customHeight="1">
      <c r="C198" s="88" t="s">
        <v>532</v>
      </c>
      <c r="D198" s="156" t="str">
        <f>IFERROR(IF(HLOOKUP(Presentación!$N$10,FOL,Presentación!$BA178,FALSE)=0,"",HLOOKUP(Presentación!$N$10,FOL,Presentación!$BA178,FALSE)),"")</f>
        <v>30176</v>
      </c>
      <c r="E198" s="157"/>
      <c r="F198" s="158"/>
      <c r="G198" s="265" t="str">
        <f>IFERROR(IF(HLOOKUP(Presentación!$N$10,ENT,Presentación!$BA178,FALSE)=0,"",HLOOKUP(Presentación!$N$10,ENT,Presentación!$BA178,FALSE)),"")</f>
        <v>Tlacojalpan</v>
      </c>
      <c r="H198" s="266"/>
      <c r="I198" s="266"/>
      <c r="J198" s="267"/>
      <c r="K198" s="113">
        <f t="shared" si="12"/>
        <v>0</v>
      </c>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c r="AQ198" s="114"/>
      <c r="AR198" s="114"/>
      <c r="AS198" s="114"/>
      <c r="AT198" s="114"/>
      <c r="AU198" s="114"/>
      <c r="AV198" s="114"/>
      <c r="AW198" s="114"/>
      <c r="AX198" s="114"/>
      <c r="AY198" s="114"/>
      <c r="AZ198" s="114"/>
      <c r="BA198" s="114"/>
      <c r="BB198" s="114"/>
      <c r="BC198" s="114"/>
      <c r="BD198" s="114"/>
      <c r="BE198" s="114"/>
      <c r="BG198" s="37">
        <f t="shared" si="13"/>
        <v>0</v>
      </c>
      <c r="BK198" s="57">
        <f t="shared" si="14"/>
        <v>0</v>
      </c>
      <c r="BL198" s="57">
        <f t="shared" si="15"/>
        <v>0</v>
      </c>
      <c r="BM198" s="57">
        <f t="shared" si="16"/>
        <v>0</v>
      </c>
      <c r="BN198" s="101">
        <f t="shared" si="17"/>
        <v>0</v>
      </c>
    </row>
    <row r="199" spans="3:66" ht="15" customHeight="1">
      <c r="C199" s="88" t="s">
        <v>533</v>
      </c>
      <c r="D199" s="156" t="str">
        <f>IFERROR(IF(HLOOKUP(Presentación!$N$10,FOL,Presentación!$BA179,FALSE)=0,"",HLOOKUP(Presentación!$N$10,FOL,Presentación!$BA179,FALSE)),"")</f>
        <v>30177</v>
      </c>
      <c r="E199" s="157"/>
      <c r="F199" s="158"/>
      <c r="G199" s="265" t="str">
        <f>IFERROR(IF(HLOOKUP(Presentación!$N$10,ENT,Presentación!$BA179,FALSE)=0,"",HLOOKUP(Presentación!$N$10,ENT,Presentación!$BA179,FALSE)),"")</f>
        <v>Tlacolulan</v>
      </c>
      <c r="H199" s="266"/>
      <c r="I199" s="266"/>
      <c r="J199" s="267"/>
      <c r="K199" s="113">
        <f t="shared" si="12"/>
        <v>0</v>
      </c>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4"/>
      <c r="AY199" s="114"/>
      <c r="AZ199" s="114"/>
      <c r="BA199" s="114"/>
      <c r="BB199" s="114"/>
      <c r="BC199" s="114"/>
      <c r="BD199" s="114"/>
      <c r="BE199" s="114"/>
      <c r="BG199" s="37">
        <f t="shared" si="13"/>
        <v>0</v>
      </c>
      <c r="BK199" s="57">
        <f t="shared" si="14"/>
        <v>0</v>
      </c>
      <c r="BL199" s="57">
        <f t="shared" si="15"/>
        <v>0</v>
      </c>
      <c r="BM199" s="57">
        <f t="shared" si="16"/>
        <v>0</v>
      </c>
      <c r="BN199" s="101">
        <f t="shared" si="17"/>
        <v>0</v>
      </c>
    </row>
    <row r="200" spans="3:66" ht="15" customHeight="1">
      <c r="C200" s="88" t="s">
        <v>534</v>
      </c>
      <c r="D200" s="156" t="str">
        <f>IFERROR(IF(HLOOKUP(Presentación!$N$10,FOL,Presentación!$BA180,FALSE)=0,"",HLOOKUP(Presentación!$N$10,FOL,Presentación!$BA180,FALSE)),"")</f>
        <v>30178</v>
      </c>
      <c r="E200" s="157"/>
      <c r="F200" s="158"/>
      <c r="G200" s="265" t="str">
        <f>IFERROR(IF(HLOOKUP(Presentación!$N$10,ENT,Presentación!$BA180,FALSE)=0,"",HLOOKUP(Presentación!$N$10,ENT,Presentación!$BA180,FALSE)),"")</f>
        <v>Tlacotalpan</v>
      </c>
      <c r="H200" s="266"/>
      <c r="I200" s="266"/>
      <c r="J200" s="267"/>
      <c r="K200" s="113">
        <f t="shared" si="12"/>
        <v>0</v>
      </c>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G200" s="37">
        <f t="shared" si="13"/>
        <v>0</v>
      </c>
      <c r="BK200" s="57">
        <f t="shared" si="14"/>
        <v>0</v>
      </c>
      <c r="BL200" s="57">
        <f t="shared" si="15"/>
        <v>0</v>
      </c>
      <c r="BM200" s="57">
        <f t="shared" si="16"/>
        <v>0</v>
      </c>
      <c r="BN200" s="101">
        <f t="shared" si="17"/>
        <v>0</v>
      </c>
    </row>
    <row r="201" spans="3:66" ht="15" customHeight="1">
      <c r="C201" s="88" t="s">
        <v>535</v>
      </c>
      <c r="D201" s="156" t="str">
        <f>IFERROR(IF(HLOOKUP(Presentación!$N$10,FOL,Presentación!$BA181,FALSE)=0,"",HLOOKUP(Presentación!$N$10,FOL,Presentación!$BA181,FALSE)),"")</f>
        <v>30179</v>
      </c>
      <c r="E201" s="157"/>
      <c r="F201" s="158"/>
      <c r="G201" s="265" t="str">
        <f>IFERROR(IF(HLOOKUP(Presentación!$N$10,ENT,Presentación!$BA181,FALSE)=0,"",HLOOKUP(Presentación!$N$10,ENT,Presentación!$BA181,FALSE)),"")</f>
        <v>Tlacotepec de Mejía</v>
      </c>
      <c r="H201" s="266"/>
      <c r="I201" s="266"/>
      <c r="J201" s="267"/>
      <c r="K201" s="113">
        <f t="shared" si="12"/>
        <v>0</v>
      </c>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4"/>
      <c r="AY201" s="114"/>
      <c r="AZ201" s="114"/>
      <c r="BA201" s="114"/>
      <c r="BB201" s="114"/>
      <c r="BC201" s="114"/>
      <c r="BD201" s="114"/>
      <c r="BE201" s="114"/>
      <c r="BG201" s="37">
        <f t="shared" si="13"/>
        <v>0</v>
      </c>
      <c r="BK201" s="57">
        <f t="shared" si="14"/>
        <v>0</v>
      </c>
      <c r="BL201" s="57">
        <f t="shared" si="15"/>
        <v>0</v>
      </c>
      <c r="BM201" s="57">
        <f t="shared" si="16"/>
        <v>0</v>
      </c>
      <c r="BN201" s="101">
        <f t="shared" si="17"/>
        <v>0</v>
      </c>
    </row>
    <row r="202" spans="3:66" ht="15" customHeight="1">
      <c r="C202" s="88" t="s">
        <v>536</v>
      </c>
      <c r="D202" s="156" t="str">
        <f>IFERROR(IF(HLOOKUP(Presentación!$N$10,FOL,Presentación!$BA182,FALSE)=0,"",HLOOKUP(Presentación!$N$10,FOL,Presentación!$BA182,FALSE)),"")</f>
        <v>30180</v>
      </c>
      <c r="E202" s="157"/>
      <c r="F202" s="158"/>
      <c r="G202" s="265" t="str">
        <f>IFERROR(IF(HLOOKUP(Presentación!$N$10,ENT,Presentación!$BA182,FALSE)=0,"",HLOOKUP(Presentación!$N$10,ENT,Presentación!$BA182,FALSE)),"")</f>
        <v>Tlachichilco</v>
      </c>
      <c r="H202" s="266"/>
      <c r="I202" s="266"/>
      <c r="J202" s="267"/>
      <c r="K202" s="113">
        <f t="shared" si="12"/>
        <v>0</v>
      </c>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c r="AO202" s="114"/>
      <c r="AP202" s="114"/>
      <c r="AQ202" s="114"/>
      <c r="AR202" s="114"/>
      <c r="AS202" s="114"/>
      <c r="AT202" s="114"/>
      <c r="AU202" s="114"/>
      <c r="AV202" s="114"/>
      <c r="AW202" s="114"/>
      <c r="AX202" s="114"/>
      <c r="AY202" s="114"/>
      <c r="AZ202" s="114"/>
      <c r="BA202" s="114"/>
      <c r="BB202" s="114"/>
      <c r="BC202" s="114"/>
      <c r="BD202" s="114"/>
      <c r="BE202" s="114"/>
      <c r="BG202" s="37">
        <f t="shared" si="13"/>
        <v>0</v>
      </c>
      <c r="BK202" s="57">
        <f t="shared" si="14"/>
        <v>0</v>
      </c>
      <c r="BL202" s="57">
        <f t="shared" si="15"/>
        <v>0</v>
      </c>
      <c r="BM202" s="57">
        <f t="shared" si="16"/>
        <v>0</v>
      </c>
      <c r="BN202" s="101">
        <f t="shared" si="17"/>
        <v>0</v>
      </c>
    </row>
    <row r="203" spans="3:66" ht="15" customHeight="1">
      <c r="C203" s="88" t="s">
        <v>537</v>
      </c>
      <c r="D203" s="156" t="str">
        <f>IFERROR(IF(HLOOKUP(Presentación!$N$10,FOL,Presentación!$BA183,FALSE)=0,"",HLOOKUP(Presentación!$N$10,FOL,Presentación!$BA183,FALSE)),"")</f>
        <v>30181</v>
      </c>
      <c r="E203" s="157"/>
      <c r="F203" s="158"/>
      <c r="G203" s="265" t="str">
        <f>IFERROR(IF(HLOOKUP(Presentación!$N$10,ENT,Presentación!$BA183,FALSE)=0,"",HLOOKUP(Presentación!$N$10,ENT,Presentación!$BA183,FALSE)),"")</f>
        <v>Tlalixcoyan</v>
      </c>
      <c r="H203" s="266"/>
      <c r="I203" s="266"/>
      <c r="J203" s="267"/>
      <c r="K203" s="113">
        <f t="shared" si="12"/>
        <v>0</v>
      </c>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c r="AO203" s="114"/>
      <c r="AP203" s="114"/>
      <c r="AQ203" s="114"/>
      <c r="AR203" s="114"/>
      <c r="AS203" s="114"/>
      <c r="AT203" s="114"/>
      <c r="AU203" s="114"/>
      <c r="AV203" s="114"/>
      <c r="AW203" s="114"/>
      <c r="AX203" s="114"/>
      <c r="AY203" s="114"/>
      <c r="AZ203" s="114"/>
      <c r="BA203" s="114"/>
      <c r="BB203" s="114"/>
      <c r="BC203" s="114"/>
      <c r="BD203" s="114"/>
      <c r="BE203" s="114"/>
      <c r="BG203" s="37">
        <f t="shared" si="13"/>
        <v>0</v>
      </c>
      <c r="BK203" s="57">
        <f t="shared" si="14"/>
        <v>0</v>
      </c>
      <c r="BL203" s="57">
        <f t="shared" si="15"/>
        <v>0</v>
      </c>
      <c r="BM203" s="57">
        <f t="shared" si="16"/>
        <v>0</v>
      </c>
      <c r="BN203" s="101">
        <f t="shared" si="17"/>
        <v>0</v>
      </c>
    </row>
    <row r="204" spans="3:66" ht="15" customHeight="1">
      <c r="C204" s="88" t="s">
        <v>538</v>
      </c>
      <c r="D204" s="156" t="str">
        <f>IFERROR(IF(HLOOKUP(Presentación!$N$10,FOL,Presentación!$BA184,FALSE)=0,"",HLOOKUP(Presentación!$N$10,FOL,Presentación!$BA184,FALSE)),"")</f>
        <v>30182</v>
      </c>
      <c r="E204" s="157"/>
      <c r="F204" s="158"/>
      <c r="G204" s="265" t="str">
        <f>IFERROR(IF(HLOOKUP(Presentación!$N$10,ENT,Presentación!$BA184,FALSE)=0,"",HLOOKUP(Presentación!$N$10,ENT,Presentación!$BA184,FALSE)),"")</f>
        <v>Tlalnelhuayocan</v>
      </c>
      <c r="H204" s="266"/>
      <c r="I204" s="266"/>
      <c r="J204" s="267"/>
      <c r="K204" s="113">
        <f t="shared" si="12"/>
        <v>0</v>
      </c>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c r="AO204" s="114"/>
      <c r="AP204" s="114"/>
      <c r="AQ204" s="114"/>
      <c r="AR204" s="114"/>
      <c r="AS204" s="114"/>
      <c r="AT204" s="114"/>
      <c r="AU204" s="114"/>
      <c r="AV204" s="114"/>
      <c r="AW204" s="114"/>
      <c r="AX204" s="114"/>
      <c r="AY204" s="114"/>
      <c r="AZ204" s="114"/>
      <c r="BA204" s="114"/>
      <c r="BB204" s="114"/>
      <c r="BC204" s="114"/>
      <c r="BD204" s="114"/>
      <c r="BE204" s="114"/>
      <c r="BG204" s="37">
        <f t="shared" si="13"/>
        <v>0</v>
      </c>
      <c r="BK204" s="57">
        <f t="shared" si="14"/>
        <v>0</v>
      </c>
      <c r="BL204" s="57">
        <f t="shared" si="15"/>
        <v>0</v>
      </c>
      <c r="BM204" s="57">
        <f t="shared" si="16"/>
        <v>0</v>
      </c>
      <c r="BN204" s="101">
        <f t="shared" si="17"/>
        <v>0</v>
      </c>
    </row>
    <row r="205" spans="3:66" ht="15" customHeight="1">
      <c r="C205" s="88" t="s">
        <v>539</v>
      </c>
      <c r="D205" s="156" t="str">
        <f>IFERROR(IF(HLOOKUP(Presentación!$N$10,FOL,Presentación!$BA185,FALSE)=0,"",HLOOKUP(Presentación!$N$10,FOL,Presentación!$BA185,FALSE)),"")</f>
        <v>30183</v>
      </c>
      <c r="E205" s="157"/>
      <c r="F205" s="158"/>
      <c r="G205" s="265" t="str">
        <f>IFERROR(IF(HLOOKUP(Presentación!$N$10,ENT,Presentación!$BA185,FALSE)=0,"",HLOOKUP(Presentación!$N$10,ENT,Presentación!$BA185,FALSE)),"")</f>
        <v>Tlapacoyan</v>
      </c>
      <c r="H205" s="266"/>
      <c r="I205" s="266"/>
      <c r="J205" s="267"/>
      <c r="K205" s="113">
        <f t="shared" si="12"/>
        <v>0</v>
      </c>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4"/>
      <c r="AY205" s="114"/>
      <c r="AZ205" s="114"/>
      <c r="BA205" s="114"/>
      <c r="BB205" s="114"/>
      <c r="BC205" s="114"/>
      <c r="BD205" s="114"/>
      <c r="BE205" s="114"/>
      <c r="BG205" s="37">
        <f t="shared" si="13"/>
        <v>0</v>
      </c>
      <c r="BK205" s="57">
        <f t="shared" si="14"/>
        <v>0</v>
      </c>
      <c r="BL205" s="57">
        <f t="shared" si="15"/>
        <v>0</v>
      </c>
      <c r="BM205" s="57">
        <f t="shared" si="16"/>
        <v>0</v>
      </c>
      <c r="BN205" s="101">
        <f t="shared" si="17"/>
        <v>0</v>
      </c>
    </row>
    <row r="206" spans="3:66" ht="15" customHeight="1">
      <c r="C206" s="88" t="s">
        <v>540</v>
      </c>
      <c r="D206" s="156" t="str">
        <f>IFERROR(IF(HLOOKUP(Presentación!$N$10,FOL,Presentación!$BA186,FALSE)=0,"",HLOOKUP(Presentación!$N$10,FOL,Presentación!$BA186,FALSE)),"")</f>
        <v>30184</v>
      </c>
      <c r="E206" s="157"/>
      <c r="F206" s="158"/>
      <c r="G206" s="265" t="str">
        <f>IFERROR(IF(HLOOKUP(Presentación!$N$10,ENT,Presentación!$BA186,FALSE)=0,"",HLOOKUP(Presentación!$N$10,ENT,Presentación!$BA186,FALSE)),"")</f>
        <v>Tlaquilpa</v>
      </c>
      <c r="H206" s="266"/>
      <c r="I206" s="266"/>
      <c r="J206" s="267"/>
      <c r="K206" s="113">
        <f t="shared" si="12"/>
        <v>0</v>
      </c>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c r="AO206" s="114"/>
      <c r="AP206" s="114"/>
      <c r="AQ206" s="114"/>
      <c r="AR206" s="114"/>
      <c r="AS206" s="114"/>
      <c r="AT206" s="114"/>
      <c r="AU206" s="114"/>
      <c r="AV206" s="114"/>
      <c r="AW206" s="114"/>
      <c r="AX206" s="114"/>
      <c r="AY206" s="114"/>
      <c r="AZ206" s="114"/>
      <c r="BA206" s="114"/>
      <c r="BB206" s="114"/>
      <c r="BC206" s="114"/>
      <c r="BD206" s="114"/>
      <c r="BE206" s="114"/>
      <c r="BG206" s="37">
        <f t="shared" si="13"/>
        <v>0</v>
      </c>
      <c r="BK206" s="57">
        <f t="shared" si="14"/>
        <v>0</v>
      </c>
      <c r="BL206" s="57">
        <f t="shared" si="15"/>
        <v>0</v>
      </c>
      <c r="BM206" s="57">
        <f t="shared" si="16"/>
        <v>0</v>
      </c>
      <c r="BN206" s="101">
        <f t="shared" si="17"/>
        <v>0</v>
      </c>
    </row>
    <row r="207" spans="3:66" ht="15" customHeight="1">
      <c r="C207" s="88" t="s">
        <v>541</v>
      </c>
      <c r="D207" s="156" t="str">
        <f>IFERROR(IF(HLOOKUP(Presentación!$N$10,FOL,Presentación!$BA187,FALSE)=0,"",HLOOKUP(Presentación!$N$10,FOL,Presentación!$BA187,FALSE)),"")</f>
        <v>30185</v>
      </c>
      <c r="E207" s="157"/>
      <c r="F207" s="158"/>
      <c r="G207" s="265" t="str">
        <f>IFERROR(IF(HLOOKUP(Presentación!$N$10,ENT,Presentación!$BA187,FALSE)=0,"",HLOOKUP(Presentación!$N$10,ENT,Presentación!$BA187,FALSE)),"")</f>
        <v>Tlilapan</v>
      </c>
      <c r="H207" s="266"/>
      <c r="I207" s="266"/>
      <c r="J207" s="267"/>
      <c r="K207" s="113">
        <f t="shared" si="12"/>
        <v>0</v>
      </c>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c r="AO207" s="114"/>
      <c r="AP207" s="114"/>
      <c r="AQ207" s="114"/>
      <c r="AR207" s="114"/>
      <c r="AS207" s="114"/>
      <c r="AT207" s="114"/>
      <c r="AU207" s="114"/>
      <c r="AV207" s="114"/>
      <c r="AW207" s="114"/>
      <c r="AX207" s="114"/>
      <c r="AY207" s="114"/>
      <c r="AZ207" s="114"/>
      <c r="BA207" s="114"/>
      <c r="BB207" s="114"/>
      <c r="BC207" s="114"/>
      <c r="BD207" s="114"/>
      <c r="BE207" s="114"/>
      <c r="BG207" s="37">
        <f t="shared" si="13"/>
        <v>0</v>
      </c>
      <c r="BK207" s="57">
        <f t="shared" si="14"/>
        <v>0</v>
      </c>
      <c r="BL207" s="57">
        <f t="shared" si="15"/>
        <v>0</v>
      </c>
      <c r="BM207" s="57">
        <f t="shared" si="16"/>
        <v>0</v>
      </c>
      <c r="BN207" s="101">
        <f t="shared" si="17"/>
        <v>0</v>
      </c>
    </row>
    <row r="208" spans="3:66" ht="15" customHeight="1">
      <c r="C208" s="88" t="s">
        <v>542</v>
      </c>
      <c r="D208" s="156" t="str">
        <f>IFERROR(IF(HLOOKUP(Presentación!$N$10,FOL,Presentación!$BA188,FALSE)=0,"",HLOOKUP(Presentación!$N$10,FOL,Presentación!$BA188,FALSE)),"")</f>
        <v>30186</v>
      </c>
      <c r="E208" s="157"/>
      <c r="F208" s="158"/>
      <c r="G208" s="265" t="str">
        <f>IFERROR(IF(HLOOKUP(Presentación!$N$10,ENT,Presentación!$BA188,FALSE)=0,"",HLOOKUP(Presentación!$N$10,ENT,Presentación!$BA188,FALSE)),"")</f>
        <v>Tomatlán</v>
      </c>
      <c r="H208" s="266"/>
      <c r="I208" s="266"/>
      <c r="J208" s="267"/>
      <c r="K208" s="113">
        <f t="shared" si="12"/>
        <v>0</v>
      </c>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G208" s="37">
        <f t="shared" si="13"/>
        <v>0</v>
      </c>
      <c r="BK208" s="57">
        <f t="shared" si="14"/>
        <v>0</v>
      </c>
      <c r="BL208" s="57">
        <f t="shared" si="15"/>
        <v>0</v>
      </c>
      <c r="BM208" s="57">
        <f t="shared" si="16"/>
        <v>0</v>
      </c>
      <c r="BN208" s="101">
        <f t="shared" si="17"/>
        <v>0</v>
      </c>
    </row>
    <row r="209" spans="3:66" ht="15" customHeight="1">
      <c r="C209" s="88" t="s">
        <v>543</v>
      </c>
      <c r="D209" s="156" t="str">
        <f>IFERROR(IF(HLOOKUP(Presentación!$N$10,FOL,Presentación!$BA189,FALSE)=0,"",HLOOKUP(Presentación!$N$10,FOL,Presentación!$BA189,FALSE)),"")</f>
        <v>30187</v>
      </c>
      <c r="E209" s="157"/>
      <c r="F209" s="158"/>
      <c r="G209" s="265" t="str">
        <f>IFERROR(IF(HLOOKUP(Presentación!$N$10,ENT,Presentación!$BA189,FALSE)=0,"",HLOOKUP(Presentación!$N$10,ENT,Presentación!$BA189,FALSE)),"")</f>
        <v>Tonayán</v>
      </c>
      <c r="H209" s="266"/>
      <c r="I209" s="266"/>
      <c r="J209" s="267"/>
      <c r="K209" s="113">
        <f t="shared" si="12"/>
        <v>0</v>
      </c>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c r="AO209" s="114"/>
      <c r="AP209" s="114"/>
      <c r="AQ209" s="114"/>
      <c r="AR209" s="114"/>
      <c r="AS209" s="114"/>
      <c r="AT209" s="114"/>
      <c r="AU209" s="114"/>
      <c r="AV209" s="114"/>
      <c r="AW209" s="114"/>
      <c r="AX209" s="114"/>
      <c r="AY209" s="114"/>
      <c r="AZ209" s="114"/>
      <c r="BA209" s="114"/>
      <c r="BB209" s="114"/>
      <c r="BC209" s="114"/>
      <c r="BD209" s="114"/>
      <c r="BE209" s="114"/>
      <c r="BG209" s="37">
        <f t="shared" si="13"/>
        <v>0</v>
      </c>
      <c r="BK209" s="57">
        <f t="shared" si="14"/>
        <v>0</v>
      </c>
      <c r="BL209" s="57">
        <f t="shared" si="15"/>
        <v>0</v>
      </c>
      <c r="BM209" s="57">
        <f t="shared" si="16"/>
        <v>0</v>
      </c>
      <c r="BN209" s="101">
        <f t="shared" si="17"/>
        <v>0</v>
      </c>
    </row>
    <row r="210" spans="3:66" ht="15" customHeight="1">
      <c r="C210" s="88" t="s">
        <v>544</v>
      </c>
      <c r="D210" s="156" t="str">
        <f>IFERROR(IF(HLOOKUP(Presentación!$N$10,FOL,Presentación!$BA190,FALSE)=0,"",HLOOKUP(Presentación!$N$10,FOL,Presentación!$BA190,FALSE)),"")</f>
        <v>30188</v>
      </c>
      <c r="E210" s="157"/>
      <c r="F210" s="158"/>
      <c r="G210" s="265" t="str">
        <f>IFERROR(IF(HLOOKUP(Presentación!$N$10,ENT,Presentación!$BA190,FALSE)=0,"",HLOOKUP(Presentación!$N$10,ENT,Presentación!$BA190,FALSE)),"")</f>
        <v>Totutla</v>
      </c>
      <c r="H210" s="266"/>
      <c r="I210" s="266"/>
      <c r="J210" s="267"/>
      <c r="K210" s="113">
        <f t="shared" si="12"/>
        <v>0</v>
      </c>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114"/>
      <c r="AZ210" s="114"/>
      <c r="BA210" s="114"/>
      <c r="BB210" s="114"/>
      <c r="BC210" s="114"/>
      <c r="BD210" s="114"/>
      <c r="BE210" s="114"/>
      <c r="BG210" s="37">
        <f t="shared" si="13"/>
        <v>0</v>
      </c>
      <c r="BK210" s="57">
        <f t="shared" si="14"/>
        <v>0</v>
      </c>
      <c r="BL210" s="57">
        <f t="shared" si="15"/>
        <v>0</v>
      </c>
      <c r="BM210" s="57">
        <f t="shared" si="16"/>
        <v>0</v>
      </c>
      <c r="BN210" s="101">
        <f t="shared" si="17"/>
        <v>0</v>
      </c>
    </row>
    <row r="211" spans="3:66" ht="15" customHeight="1">
      <c r="C211" s="88" t="s">
        <v>545</v>
      </c>
      <c r="D211" s="156" t="str">
        <f>IFERROR(IF(HLOOKUP(Presentación!$N$10,FOL,Presentación!$BA191,FALSE)=0,"",HLOOKUP(Presentación!$N$10,FOL,Presentación!$BA191,FALSE)),"")</f>
        <v>30189</v>
      </c>
      <c r="E211" s="157"/>
      <c r="F211" s="158"/>
      <c r="G211" s="265" t="str">
        <f>IFERROR(IF(HLOOKUP(Presentación!$N$10,ENT,Presentación!$BA191,FALSE)=0,"",HLOOKUP(Presentación!$N$10,ENT,Presentación!$BA191,FALSE)),"")</f>
        <v>Tuxpan</v>
      </c>
      <c r="H211" s="266"/>
      <c r="I211" s="266"/>
      <c r="J211" s="267"/>
      <c r="K211" s="113">
        <f t="shared" si="12"/>
        <v>0</v>
      </c>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c r="AO211" s="114"/>
      <c r="AP211" s="114"/>
      <c r="AQ211" s="114"/>
      <c r="AR211" s="114"/>
      <c r="AS211" s="114"/>
      <c r="AT211" s="114"/>
      <c r="AU211" s="114"/>
      <c r="AV211" s="114"/>
      <c r="AW211" s="114"/>
      <c r="AX211" s="114"/>
      <c r="AY211" s="114"/>
      <c r="AZ211" s="114"/>
      <c r="BA211" s="114"/>
      <c r="BB211" s="114"/>
      <c r="BC211" s="114"/>
      <c r="BD211" s="114"/>
      <c r="BE211" s="114"/>
      <c r="BG211" s="37">
        <f t="shared" si="13"/>
        <v>0</v>
      </c>
      <c r="BK211" s="57">
        <f t="shared" si="14"/>
        <v>0</v>
      </c>
      <c r="BL211" s="57">
        <f t="shared" si="15"/>
        <v>0</v>
      </c>
      <c r="BM211" s="57">
        <f t="shared" si="16"/>
        <v>0</v>
      </c>
      <c r="BN211" s="101">
        <f t="shared" si="17"/>
        <v>0</v>
      </c>
    </row>
    <row r="212" spans="3:66" ht="15" customHeight="1">
      <c r="C212" s="88" t="s">
        <v>546</v>
      </c>
      <c r="D212" s="156" t="str">
        <f>IFERROR(IF(HLOOKUP(Presentación!$N$10,FOL,Presentación!$BA192,FALSE)=0,"",HLOOKUP(Presentación!$N$10,FOL,Presentación!$BA192,FALSE)),"")</f>
        <v>30190</v>
      </c>
      <c r="E212" s="157"/>
      <c r="F212" s="158"/>
      <c r="G212" s="265" t="str">
        <f>IFERROR(IF(HLOOKUP(Presentación!$N$10,ENT,Presentación!$BA192,FALSE)=0,"",HLOOKUP(Presentación!$N$10,ENT,Presentación!$BA192,FALSE)),"")</f>
        <v>Tuxtilla</v>
      </c>
      <c r="H212" s="266"/>
      <c r="I212" s="266"/>
      <c r="J212" s="267"/>
      <c r="K212" s="113">
        <f t="shared" si="12"/>
        <v>0</v>
      </c>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c r="AO212" s="114"/>
      <c r="AP212" s="114"/>
      <c r="AQ212" s="114"/>
      <c r="AR212" s="114"/>
      <c r="AS212" s="114"/>
      <c r="AT212" s="114"/>
      <c r="AU212" s="114"/>
      <c r="AV212" s="114"/>
      <c r="AW212" s="114"/>
      <c r="AX212" s="114"/>
      <c r="AY212" s="114"/>
      <c r="AZ212" s="114"/>
      <c r="BA212" s="114"/>
      <c r="BB212" s="114"/>
      <c r="BC212" s="114"/>
      <c r="BD212" s="114"/>
      <c r="BE212" s="114"/>
      <c r="BG212" s="37">
        <f t="shared" si="13"/>
        <v>0</v>
      </c>
      <c r="BK212" s="57">
        <f t="shared" si="14"/>
        <v>0</v>
      </c>
      <c r="BL212" s="57">
        <f t="shared" si="15"/>
        <v>0</v>
      </c>
      <c r="BM212" s="57">
        <f t="shared" si="16"/>
        <v>0</v>
      </c>
      <c r="BN212" s="101">
        <f t="shared" si="17"/>
        <v>0</v>
      </c>
    </row>
    <row r="213" spans="3:66" ht="15" customHeight="1">
      <c r="C213" s="88" t="s">
        <v>547</v>
      </c>
      <c r="D213" s="156" t="str">
        <f>IFERROR(IF(HLOOKUP(Presentación!$N$10,FOL,Presentación!$BA193,FALSE)=0,"",HLOOKUP(Presentación!$N$10,FOL,Presentación!$BA193,FALSE)),"")</f>
        <v>30191</v>
      </c>
      <c r="E213" s="157"/>
      <c r="F213" s="158"/>
      <c r="G213" s="265" t="str">
        <f>IFERROR(IF(HLOOKUP(Presentación!$N$10,ENT,Presentación!$BA193,FALSE)=0,"",HLOOKUP(Presentación!$N$10,ENT,Presentación!$BA193,FALSE)),"")</f>
        <v>Ursulo Galván</v>
      </c>
      <c r="H213" s="266"/>
      <c r="I213" s="266"/>
      <c r="J213" s="267"/>
      <c r="K213" s="113">
        <f t="shared" si="12"/>
        <v>0</v>
      </c>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c r="AO213" s="114"/>
      <c r="AP213" s="114"/>
      <c r="AQ213" s="114"/>
      <c r="AR213" s="114"/>
      <c r="AS213" s="114"/>
      <c r="AT213" s="114"/>
      <c r="AU213" s="114"/>
      <c r="AV213" s="114"/>
      <c r="AW213" s="114"/>
      <c r="AX213" s="114"/>
      <c r="AY213" s="114"/>
      <c r="AZ213" s="114"/>
      <c r="BA213" s="114"/>
      <c r="BB213" s="114"/>
      <c r="BC213" s="114"/>
      <c r="BD213" s="114"/>
      <c r="BE213" s="114"/>
      <c r="BG213" s="37">
        <f t="shared" si="13"/>
        <v>0</v>
      </c>
      <c r="BK213" s="57">
        <f t="shared" si="14"/>
        <v>0</v>
      </c>
      <c r="BL213" s="57">
        <f t="shared" si="15"/>
        <v>0</v>
      </c>
      <c r="BM213" s="57">
        <f t="shared" si="16"/>
        <v>0</v>
      </c>
      <c r="BN213" s="101">
        <f t="shared" si="17"/>
        <v>0</v>
      </c>
    </row>
    <row r="214" spans="3:66" ht="15" customHeight="1">
      <c r="C214" s="88" t="s">
        <v>548</v>
      </c>
      <c r="D214" s="156" t="str">
        <f>IFERROR(IF(HLOOKUP(Presentación!$N$10,FOL,Presentación!$BA194,FALSE)=0,"",HLOOKUP(Presentación!$N$10,FOL,Presentación!$BA194,FALSE)),"")</f>
        <v>30192</v>
      </c>
      <c r="E214" s="157"/>
      <c r="F214" s="158"/>
      <c r="G214" s="265" t="str">
        <f>IFERROR(IF(HLOOKUP(Presentación!$N$10,ENT,Presentación!$BA194,FALSE)=0,"",HLOOKUP(Presentación!$N$10,ENT,Presentación!$BA194,FALSE)),"")</f>
        <v>Vega de Alatorre</v>
      </c>
      <c r="H214" s="266"/>
      <c r="I214" s="266"/>
      <c r="J214" s="267"/>
      <c r="K214" s="113">
        <f t="shared" si="12"/>
        <v>0</v>
      </c>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114"/>
      <c r="AY214" s="114"/>
      <c r="AZ214" s="114"/>
      <c r="BA214" s="114"/>
      <c r="BB214" s="114"/>
      <c r="BC214" s="114"/>
      <c r="BD214" s="114"/>
      <c r="BE214" s="114"/>
      <c r="BG214" s="37">
        <f t="shared" si="13"/>
        <v>0</v>
      </c>
      <c r="BK214" s="57">
        <f t="shared" si="14"/>
        <v>0</v>
      </c>
      <c r="BL214" s="57">
        <f t="shared" si="15"/>
        <v>0</v>
      </c>
      <c r="BM214" s="57">
        <f t="shared" si="16"/>
        <v>0</v>
      </c>
      <c r="BN214" s="101">
        <f t="shared" si="17"/>
        <v>0</v>
      </c>
    </row>
    <row r="215" spans="3:66" ht="15" customHeight="1">
      <c r="C215" s="88" t="s">
        <v>549</v>
      </c>
      <c r="D215" s="156" t="str">
        <f>IFERROR(IF(HLOOKUP(Presentación!$N$10,FOL,Presentación!$BA195,FALSE)=0,"",HLOOKUP(Presentación!$N$10,FOL,Presentación!$BA195,FALSE)),"")</f>
        <v>30193</v>
      </c>
      <c r="E215" s="157"/>
      <c r="F215" s="158"/>
      <c r="G215" s="265" t="str">
        <f>IFERROR(IF(HLOOKUP(Presentación!$N$10,ENT,Presentación!$BA195,FALSE)=0,"",HLOOKUP(Presentación!$N$10,ENT,Presentación!$BA195,FALSE)),"")</f>
        <v>Veracruz</v>
      </c>
      <c r="H215" s="266"/>
      <c r="I215" s="266"/>
      <c r="J215" s="267"/>
      <c r="K215" s="113">
        <f t="shared" si="12"/>
        <v>0</v>
      </c>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c r="AO215" s="114"/>
      <c r="AP215" s="114"/>
      <c r="AQ215" s="114"/>
      <c r="AR215" s="114"/>
      <c r="AS215" s="114"/>
      <c r="AT215" s="114"/>
      <c r="AU215" s="114"/>
      <c r="AV215" s="114"/>
      <c r="AW215" s="114"/>
      <c r="AX215" s="114"/>
      <c r="AY215" s="114"/>
      <c r="AZ215" s="114"/>
      <c r="BA215" s="114"/>
      <c r="BB215" s="114"/>
      <c r="BC215" s="114"/>
      <c r="BD215" s="114"/>
      <c r="BE215" s="114"/>
      <c r="BG215" s="37">
        <f t="shared" si="13"/>
        <v>0</v>
      </c>
      <c r="BK215" s="57">
        <f t="shared" si="14"/>
        <v>0</v>
      </c>
      <c r="BL215" s="57">
        <f t="shared" si="15"/>
        <v>0</v>
      </c>
      <c r="BM215" s="57">
        <f t="shared" si="16"/>
        <v>0</v>
      </c>
      <c r="BN215" s="101">
        <f t="shared" si="17"/>
        <v>0</v>
      </c>
    </row>
    <row r="216" spans="3:66" ht="15" customHeight="1">
      <c r="C216" s="88" t="s">
        <v>550</v>
      </c>
      <c r="D216" s="156" t="str">
        <f>IFERROR(IF(HLOOKUP(Presentación!$N$10,FOL,Presentación!$BA196,FALSE)=0,"",HLOOKUP(Presentación!$N$10,FOL,Presentación!$BA196,FALSE)),"")</f>
        <v>30194</v>
      </c>
      <c r="E216" s="157"/>
      <c r="F216" s="158"/>
      <c r="G216" s="265" t="str">
        <f>IFERROR(IF(HLOOKUP(Presentación!$N$10,ENT,Presentación!$BA196,FALSE)=0,"",HLOOKUP(Presentación!$N$10,ENT,Presentación!$BA196,FALSE)),"")</f>
        <v>Villa Aldama</v>
      </c>
      <c r="H216" s="266"/>
      <c r="I216" s="266"/>
      <c r="J216" s="267"/>
      <c r="K216" s="113">
        <f t="shared" ref="K216:K279" si="18">IF(D216="","",IF(AND(SUM(L216:BE216)=0,COUNTIF(L216:BE216,"NS")&gt;0),"NS",
IF(AND(SUM(L216:BE216)=0,COUNTIF(L216:BE216,0)&gt;0),0,
IF(AND(SUM(L216:BE216)=0,COUNTIF(L216:BE216,"NA")&gt;0),"NA",
SUM(L216:BE216)))))</f>
        <v>0</v>
      </c>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c r="AO216" s="114"/>
      <c r="AP216" s="114"/>
      <c r="AQ216" s="114"/>
      <c r="AR216" s="114"/>
      <c r="AS216" s="114"/>
      <c r="AT216" s="114"/>
      <c r="AU216" s="114"/>
      <c r="AV216" s="114"/>
      <c r="AW216" s="114"/>
      <c r="AX216" s="114"/>
      <c r="AY216" s="114"/>
      <c r="AZ216" s="114"/>
      <c r="BA216" s="114"/>
      <c r="BB216" s="114"/>
      <c r="BC216" s="114"/>
      <c r="BD216" s="114"/>
      <c r="BE216" s="114"/>
      <c r="BG216" s="37">
        <f t="shared" ref="BG216:BG279" si="19">IF(OR($BG$20=$BH$20,AND($D216="",COUNTBLANK(G216:BE216)=51),AND(D216&lt;&gt;"",COUNTIF($L$22:$BE$22,"NA")=(46-COUNTA(L216:BE216)))),0,1)</f>
        <v>0</v>
      </c>
      <c r="BK216" s="57">
        <f t="shared" ref="BK216:BK279" si="20">IF(K216="",0,K216)</f>
        <v>0</v>
      </c>
      <c r="BL216" s="57">
        <f t="shared" ref="BL216:BL279" si="21">COUNTIF(L216:BE216,"NS")</f>
        <v>0</v>
      </c>
      <c r="BM216" s="57">
        <f t="shared" ref="BM216:BM279" si="22">SUM(L216:BE216)</f>
        <v>0</v>
      </c>
      <c r="BN216" s="101">
        <f t="shared" ref="BN216:BN279" si="23">IF($BG$20=$BH$20, 0, IF(OR(AND(BK216=0,BL216&gt;0),AND(BK216="NS",BM216&gt;0),AND(BK216="NS",BM216=0,BL216=0)),1,IF(OR(AND(BK216="NS",BM216=0,BL216&gt;0),BK216=BM216),0,1)))</f>
        <v>0</v>
      </c>
    </row>
    <row r="217" spans="3:66" ht="15" customHeight="1">
      <c r="C217" s="88" t="s">
        <v>551</v>
      </c>
      <c r="D217" s="156" t="str">
        <f>IFERROR(IF(HLOOKUP(Presentación!$N$10,FOL,Presentación!$BA197,FALSE)=0,"",HLOOKUP(Presentación!$N$10,FOL,Presentación!$BA197,FALSE)),"")</f>
        <v>30195</v>
      </c>
      <c r="E217" s="157"/>
      <c r="F217" s="158"/>
      <c r="G217" s="265" t="str">
        <f>IFERROR(IF(HLOOKUP(Presentación!$N$10,ENT,Presentación!$BA197,FALSE)=0,"",HLOOKUP(Presentación!$N$10,ENT,Presentación!$BA197,FALSE)),"")</f>
        <v>Xoxocotla</v>
      </c>
      <c r="H217" s="266"/>
      <c r="I217" s="266"/>
      <c r="J217" s="267"/>
      <c r="K217" s="113">
        <f t="shared" si="18"/>
        <v>0</v>
      </c>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c r="AO217" s="114"/>
      <c r="AP217" s="114"/>
      <c r="AQ217" s="114"/>
      <c r="AR217" s="114"/>
      <c r="AS217" s="114"/>
      <c r="AT217" s="114"/>
      <c r="AU217" s="114"/>
      <c r="AV217" s="114"/>
      <c r="AW217" s="114"/>
      <c r="AX217" s="114"/>
      <c r="AY217" s="114"/>
      <c r="AZ217" s="114"/>
      <c r="BA217" s="114"/>
      <c r="BB217" s="114"/>
      <c r="BC217" s="114"/>
      <c r="BD217" s="114"/>
      <c r="BE217" s="114"/>
      <c r="BG217" s="37">
        <f t="shared" si="19"/>
        <v>0</v>
      </c>
      <c r="BK217" s="57">
        <f t="shared" si="20"/>
        <v>0</v>
      </c>
      <c r="BL217" s="57">
        <f t="shared" si="21"/>
        <v>0</v>
      </c>
      <c r="BM217" s="57">
        <f t="shared" si="22"/>
        <v>0</v>
      </c>
      <c r="BN217" s="101">
        <f t="shared" si="23"/>
        <v>0</v>
      </c>
    </row>
    <row r="218" spans="3:66" ht="15" customHeight="1">
      <c r="C218" s="88" t="s">
        <v>552</v>
      </c>
      <c r="D218" s="156" t="str">
        <f>IFERROR(IF(HLOOKUP(Presentación!$N$10,FOL,Presentación!$BA198,FALSE)=0,"",HLOOKUP(Presentación!$N$10,FOL,Presentación!$BA198,FALSE)),"")</f>
        <v>30196</v>
      </c>
      <c r="E218" s="157"/>
      <c r="F218" s="158"/>
      <c r="G218" s="265" t="str">
        <f>IFERROR(IF(HLOOKUP(Presentación!$N$10,ENT,Presentación!$BA198,FALSE)=0,"",HLOOKUP(Presentación!$N$10,ENT,Presentación!$BA198,FALSE)),"")</f>
        <v>Yanga</v>
      </c>
      <c r="H218" s="266"/>
      <c r="I218" s="266"/>
      <c r="J218" s="267"/>
      <c r="K218" s="113">
        <f t="shared" si="18"/>
        <v>0</v>
      </c>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c r="AO218" s="114"/>
      <c r="AP218" s="114"/>
      <c r="AQ218" s="114"/>
      <c r="AR218" s="114"/>
      <c r="AS218" s="114"/>
      <c r="AT218" s="114"/>
      <c r="AU218" s="114"/>
      <c r="AV218" s="114"/>
      <c r="AW218" s="114"/>
      <c r="AX218" s="114"/>
      <c r="AY218" s="114"/>
      <c r="AZ218" s="114"/>
      <c r="BA218" s="114"/>
      <c r="BB218" s="114"/>
      <c r="BC218" s="114"/>
      <c r="BD218" s="114"/>
      <c r="BE218" s="114"/>
      <c r="BG218" s="37">
        <f t="shared" si="19"/>
        <v>0</v>
      </c>
      <c r="BK218" s="57">
        <f t="shared" si="20"/>
        <v>0</v>
      </c>
      <c r="BL218" s="57">
        <f t="shared" si="21"/>
        <v>0</v>
      </c>
      <c r="BM218" s="57">
        <f t="shared" si="22"/>
        <v>0</v>
      </c>
      <c r="BN218" s="101">
        <f t="shared" si="23"/>
        <v>0</v>
      </c>
    </row>
    <row r="219" spans="3:66" ht="15" customHeight="1">
      <c r="C219" s="88" t="s">
        <v>553</v>
      </c>
      <c r="D219" s="156" t="str">
        <f>IFERROR(IF(HLOOKUP(Presentación!$N$10,FOL,Presentación!$BA199,FALSE)=0,"",HLOOKUP(Presentación!$N$10,FOL,Presentación!$BA199,FALSE)),"")</f>
        <v>30197</v>
      </c>
      <c r="E219" s="157"/>
      <c r="F219" s="158"/>
      <c r="G219" s="265" t="str">
        <f>IFERROR(IF(HLOOKUP(Presentación!$N$10,ENT,Presentación!$BA199,FALSE)=0,"",HLOOKUP(Presentación!$N$10,ENT,Presentación!$BA199,FALSE)),"")</f>
        <v>Yecuatla</v>
      </c>
      <c r="H219" s="266"/>
      <c r="I219" s="266"/>
      <c r="J219" s="267"/>
      <c r="K219" s="113">
        <f t="shared" si="18"/>
        <v>0</v>
      </c>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c r="AO219" s="114"/>
      <c r="AP219" s="114"/>
      <c r="AQ219" s="114"/>
      <c r="AR219" s="114"/>
      <c r="AS219" s="114"/>
      <c r="AT219" s="114"/>
      <c r="AU219" s="114"/>
      <c r="AV219" s="114"/>
      <c r="AW219" s="114"/>
      <c r="AX219" s="114"/>
      <c r="AY219" s="114"/>
      <c r="AZ219" s="114"/>
      <c r="BA219" s="114"/>
      <c r="BB219" s="114"/>
      <c r="BC219" s="114"/>
      <c r="BD219" s="114"/>
      <c r="BE219" s="114"/>
      <c r="BG219" s="37">
        <f t="shared" si="19"/>
        <v>0</v>
      </c>
      <c r="BK219" s="57">
        <f t="shared" si="20"/>
        <v>0</v>
      </c>
      <c r="BL219" s="57">
        <f t="shared" si="21"/>
        <v>0</v>
      </c>
      <c r="BM219" s="57">
        <f t="shared" si="22"/>
        <v>0</v>
      </c>
      <c r="BN219" s="101">
        <f t="shared" si="23"/>
        <v>0</v>
      </c>
    </row>
    <row r="220" spans="3:66" ht="15" customHeight="1">
      <c r="C220" s="88" t="s">
        <v>554</v>
      </c>
      <c r="D220" s="156" t="str">
        <f>IFERROR(IF(HLOOKUP(Presentación!$N$10,FOL,Presentación!$BA200,FALSE)=0,"",HLOOKUP(Presentación!$N$10,FOL,Presentación!$BA200,FALSE)),"")</f>
        <v>30198</v>
      </c>
      <c r="E220" s="157"/>
      <c r="F220" s="158"/>
      <c r="G220" s="265" t="str">
        <f>IFERROR(IF(HLOOKUP(Presentación!$N$10,ENT,Presentación!$BA200,FALSE)=0,"",HLOOKUP(Presentación!$N$10,ENT,Presentación!$BA200,FALSE)),"")</f>
        <v>Zacualpan</v>
      </c>
      <c r="H220" s="266"/>
      <c r="I220" s="266"/>
      <c r="J220" s="267"/>
      <c r="K220" s="113">
        <f t="shared" si="18"/>
        <v>0</v>
      </c>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c r="AO220" s="114"/>
      <c r="AP220" s="114"/>
      <c r="AQ220" s="114"/>
      <c r="AR220" s="114"/>
      <c r="AS220" s="114"/>
      <c r="AT220" s="114"/>
      <c r="AU220" s="114"/>
      <c r="AV220" s="114"/>
      <c r="AW220" s="114"/>
      <c r="AX220" s="114"/>
      <c r="AY220" s="114"/>
      <c r="AZ220" s="114"/>
      <c r="BA220" s="114"/>
      <c r="BB220" s="114"/>
      <c r="BC220" s="114"/>
      <c r="BD220" s="114"/>
      <c r="BE220" s="114"/>
      <c r="BG220" s="37">
        <f t="shared" si="19"/>
        <v>0</v>
      </c>
      <c r="BK220" s="57">
        <f t="shared" si="20"/>
        <v>0</v>
      </c>
      <c r="BL220" s="57">
        <f t="shared" si="21"/>
        <v>0</v>
      </c>
      <c r="BM220" s="57">
        <f t="shared" si="22"/>
        <v>0</v>
      </c>
      <c r="BN220" s="101">
        <f t="shared" si="23"/>
        <v>0</v>
      </c>
    </row>
    <row r="221" spans="3:66" ht="15" customHeight="1">
      <c r="C221" s="88" t="s">
        <v>555</v>
      </c>
      <c r="D221" s="156" t="str">
        <f>IFERROR(IF(HLOOKUP(Presentación!$N$10,FOL,Presentación!$BA201,FALSE)=0,"",HLOOKUP(Presentación!$N$10,FOL,Presentación!$BA201,FALSE)),"")</f>
        <v>30199</v>
      </c>
      <c r="E221" s="157"/>
      <c r="F221" s="158"/>
      <c r="G221" s="265" t="str">
        <f>IFERROR(IF(HLOOKUP(Presentación!$N$10,ENT,Presentación!$BA201,FALSE)=0,"",HLOOKUP(Presentación!$N$10,ENT,Presentación!$BA201,FALSE)),"")</f>
        <v>Zaragoza</v>
      </c>
      <c r="H221" s="266"/>
      <c r="I221" s="266"/>
      <c r="J221" s="267"/>
      <c r="K221" s="113">
        <f t="shared" si="18"/>
        <v>0</v>
      </c>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c r="AO221" s="114"/>
      <c r="AP221" s="114"/>
      <c r="AQ221" s="114"/>
      <c r="AR221" s="114"/>
      <c r="AS221" s="114"/>
      <c r="AT221" s="114"/>
      <c r="AU221" s="114"/>
      <c r="AV221" s="114"/>
      <c r="AW221" s="114"/>
      <c r="AX221" s="114"/>
      <c r="AY221" s="114"/>
      <c r="AZ221" s="114"/>
      <c r="BA221" s="114"/>
      <c r="BB221" s="114"/>
      <c r="BC221" s="114"/>
      <c r="BD221" s="114"/>
      <c r="BE221" s="114"/>
      <c r="BG221" s="37">
        <f t="shared" si="19"/>
        <v>0</v>
      </c>
      <c r="BK221" s="57">
        <f t="shared" si="20"/>
        <v>0</v>
      </c>
      <c r="BL221" s="57">
        <f t="shared" si="21"/>
        <v>0</v>
      </c>
      <c r="BM221" s="57">
        <f t="shared" si="22"/>
        <v>0</v>
      </c>
      <c r="BN221" s="101">
        <f t="shared" si="23"/>
        <v>0</v>
      </c>
    </row>
    <row r="222" spans="3:66" ht="15" customHeight="1">
      <c r="C222" s="88" t="s">
        <v>556</v>
      </c>
      <c r="D222" s="156" t="str">
        <f>IFERROR(IF(HLOOKUP(Presentación!$N$10,FOL,Presentación!$BA202,FALSE)=0,"",HLOOKUP(Presentación!$N$10,FOL,Presentación!$BA202,FALSE)),"")</f>
        <v>30200</v>
      </c>
      <c r="E222" s="157"/>
      <c r="F222" s="158"/>
      <c r="G222" s="265" t="str">
        <f>IFERROR(IF(HLOOKUP(Presentación!$N$10,ENT,Presentación!$BA202,FALSE)=0,"",HLOOKUP(Presentación!$N$10,ENT,Presentación!$BA202,FALSE)),"")</f>
        <v>Zentla</v>
      </c>
      <c r="H222" s="266"/>
      <c r="I222" s="266"/>
      <c r="J222" s="267"/>
      <c r="K222" s="113">
        <f t="shared" si="18"/>
        <v>0</v>
      </c>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c r="AO222" s="114"/>
      <c r="AP222" s="114"/>
      <c r="AQ222" s="114"/>
      <c r="AR222" s="114"/>
      <c r="AS222" s="114"/>
      <c r="AT222" s="114"/>
      <c r="AU222" s="114"/>
      <c r="AV222" s="114"/>
      <c r="AW222" s="114"/>
      <c r="AX222" s="114"/>
      <c r="AY222" s="114"/>
      <c r="AZ222" s="114"/>
      <c r="BA222" s="114"/>
      <c r="BB222" s="114"/>
      <c r="BC222" s="114"/>
      <c r="BD222" s="114"/>
      <c r="BE222" s="114"/>
      <c r="BG222" s="37">
        <f t="shared" si="19"/>
        <v>0</v>
      </c>
      <c r="BK222" s="57">
        <f t="shared" si="20"/>
        <v>0</v>
      </c>
      <c r="BL222" s="57">
        <f t="shared" si="21"/>
        <v>0</v>
      </c>
      <c r="BM222" s="57">
        <f t="shared" si="22"/>
        <v>0</v>
      </c>
      <c r="BN222" s="101">
        <f t="shared" si="23"/>
        <v>0</v>
      </c>
    </row>
    <row r="223" spans="3:66" ht="15" customHeight="1">
      <c r="C223" s="88" t="s">
        <v>557</v>
      </c>
      <c r="D223" s="156" t="str">
        <f>IFERROR(IF(HLOOKUP(Presentación!$N$10,FOL,Presentación!$BA203,FALSE)=0,"",HLOOKUP(Presentación!$N$10,FOL,Presentación!$BA203,FALSE)),"")</f>
        <v>30201</v>
      </c>
      <c r="E223" s="157"/>
      <c r="F223" s="158"/>
      <c r="G223" s="265" t="str">
        <f>IFERROR(IF(HLOOKUP(Presentación!$N$10,ENT,Presentación!$BA203,FALSE)=0,"",HLOOKUP(Presentación!$N$10,ENT,Presentación!$BA203,FALSE)),"")</f>
        <v>Zongolica</v>
      </c>
      <c r="H223" s="266"/>
      <c r="I223" s="266"/>
      <c r="J223" s="267"/>
      <c r="K223" s="113">
        <f t="shared" si="18"/>
        <v>0</v>
      </c>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c r="AO223" s="114"/>
      <c r="AP223" s="114"/>
      <c r="AQ223" s="114"/>
      <c r="AR223" s="114"/>
      <c r="AS223" s="114"/>
      <c r="AT223" s="114"/>
      <c r="AU223" s="114"/>
      <c r="AV223" s="114"/>
      <c r="AW223" s="114"/>
      <c r="AX223" s="114"/>
      <c r="AY223" s="114"/>
      <c r="AZ223" s="114"/>
      <c r="BA223" s="114"/>
      <c r="BB223" s="114"/>
      <c r="BC223" s="114"/>
      <c r="BD223" s="114"/>
      <c r="BE223" s="114"/>
      <c r="BG223" s="37">
        <f t="shared" si="19"/>
        <v>0</v>
      </c>
      <c r="BK223" s="57">
        <f t="shared" si="20"/>
        <v>0</v>
      </c>
      <c r="BL223" s="57">
        <f t="shared" si="21"/>
        <v>0</v>
      </c>
      <c r="BM223" s="57">
        <f t="shared" si="22"/>
        <v>0</v>
      </c>
      <c r="BN223" s="101">
        <f t="shared" si="23"/>
        <v>0</v>
      </c>
    </row>
    <row r="224" spans="3:66" ht="15" customHeight="1">
      <c r="C224" s="88" t="s">
        <v>558</v>
      </c>
      <c r="D224" s="156" t="str">
        <f>IFERROR(IF(HLOOKUP(Presentación!$N$10,FOL,Presentación!$BA204,FALSE)=0,"",HLOOKUP(Presentación!$N$10,FOL,Presentación!$BA204,FALSE)),"")</f>
        <v>30202</v>
      </c>
      <c r="E224" s="157"/>
      <c r="F224" s="158"/>
      <c r="G224" s="265" t="str">
        <f>IFERROR(IF(HLOOKUP(Presentación!$N$10,ENT,Presentación!$BA204,FALSE)=0,"",HLOOKUP(Presentación!$N$10,ENT,Presentación!$BA204,FALSE)),"")</f>
        <v>Zontecomatlán de López y Fuentes</v>
      </c>
      <c r="H224" s="266"/>
      <c r="I224" s="266"/>
      <c r="J224" s="267"/>
      <c r="K224" s="113">
        <f t="shared" si="18"/>
        <v>0</v>
      </c>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c r="AO224" s="114"/>
      <c r="AP224" s="114"/>
      <c r="AQ224" s="114"/>
      <c r="AR224" s="114"/>
      <c r="AS224" s="114"/>
      <c r="AT224" s="114"/>
      <c r="AU224" s="114"/>
      <c r="AV224" s="114"/>
      <c r="AW224" s="114"/>
      <c r="AX224" s="114"/>
      <c r="AY224" s="114"/>
      <c r="AZ224" s="114"/>
      <c r="BA224" s="114"/>
      <c r="BB224" s="114"/>
      <c r="BC224" s="114"/>
      <c r="BD224" s="114"/>
      <c r="BE224" s="114"/>
      <c r="BG224" s="37">
        <f t="shared" si="19"/>
        <v>0</v>
      </c>
      <c r="BK224" s="57">
        <f t="shared" si="20"/>
        <v>0</v>
      </c>
      <c r="BL224" s="57">
        <f t="shared" si="21"/>
        <v>0</v>
      </c>
      <c r="BM224" s="57">
        <f t="shared" si="22"/>
        <v>0</v>
      </c>
      <c r="BN224" s="101">
        <f t="shared" si="23"/>
        <v>0</v>
      </c>
    </row>
    <row r="225" spans="3:66" ht="15" customHeight="1">
      <c r="C225" s="88" t="s">
        <v>559</v>
      </c>
      <c r="D225" s="156" t="str">
        <f>IFERROR(IF(HLOOKUP(Presentación!$N$10,FOL,Presentación!$BA205,FALSE)=0,"",HLOOKUP(Presentación!$N$10,FOL,Presentación!$BA205,FALSE)),"")</f>
        <v>30203</v>
      </c>
      <c r="E225" s="157"/>
      <c r="F225" s="158"/>
      <c r="G225" s="265" t="str">
        <f>IFERROR(IF(HLOOKUP(Presentación!$N$10,ENT,Presentación!$BA205,FALSE)=0,"",HLOOKUP(Presentación!$N$10,ENT,Presentación!$BA205,FALSE)),"")</f>
        <v>Zozocolco de Hidalgo</v>
      </c>
      <c r="H225" s="266"/>
      <c r="I225" s="266"/>
      <c r="J225" s="267"/>
      <c r="K225" s="113">
        <f t="shared" si="18"/>
        <v>0</v>
      </c>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c r="AO225" s="114"/>
      <c r="AP225" s="114"/>
      <c r="AQ225" s="114"/>
      <c r="AR225" s="114"/>
      <c r="AS225" s="114"/>
      <c r="AT225" s="114"/>
      <c r="AU225" s="114"/>
      <c r="AV225" s="114"/>
      <c r="AW225" s="114"/>
      <c r="AX225" s="114"/>
      <c r="AY225" s="114"/>
      <c r="AZ225" s="114"/>
      <c r="BA225" s="114"/>
      <c r="BB225" s="114"/>
      <c r="BC225" s="114"/>
      <c r="BD225" s="114"/>
      <c r="BE225" s="114"/>
      <c r="BG225" s="37">
        <f t="shared" si="19"/>
        <v>0</v>
      </c>
      <c r="BK225" s="57">
        <f t="shared" si="20"/>
        <v>0</v>
      </c>
      <c r="BL225" s="57">
        <f t="shared" si="21"/>
        <v>0</v>
      </c>
      <c r="BM225" s="57">
        <f t="shared" si="22"/>
        <v>0</v>
      </c>
      <c r="BN225" s="101">
        <f t="shared" si="23"/>
        <v>0</v>
      </c>
    </row>
    <row r="226" spans="3:66" ht="15" customHeight="1">
      <c r="C226" s="88" t="s">
        <v>560</v>
      </c>
      <c r="D226" s="156" t="str">
        <f>IFERROR(IF(HLOOKUP(Presentación!$N$10,FOL,Presentación!$BA206,FALSE)=0,"",HLOOKUP(Presentación!$N$10,FOL,Presentación!$BA206,FALSE)),"")</f>
        <v>30204</v>
      </c>
      <c r="E226" s="157"/>
      <c r="F226" s="158"/>
      <c r="G226" s="265" t="str">
        <f>IFERROR(IF(HLOOKUP(Presentación!$N$10,ENT,Presentación!$BA206,FALSE)=0,"",HLOOKUP(Presentación!$N$10,ENT,Presentación!$BA206,FALSE)),"")</f>
        <v>Agua Dulce</v>
      </c>
      <c r="H226" s="266"/>
      <c r="I226" s="266"/>
      <c r="J226" s="267"/>
      <c r="K226" s="113">
        <f t="shared" si="18"/>
        <v>0</v>
      </c>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c r="AO226" s="114"/>
      <c r="AP226" s="114"/>
      <c r="AQ226" s="114"/>
      <c r="AR226" s="114"/>
      <c r="AS226" s="114"/>
      <c r="AT226" s="114"/>
      <c r="AU226" s="114"/>
      <c r="AV226" s="114"/>
      <c r="AW226" s="114"/>
      <c r="AX226" s="114"/>
      <c r="AY226" s="114"/>
      <c r="AZ226" s="114"/>
      <c r="BA226" s="114"/>
      <c r="BB226" s="114"/>
      <c r="BC226" s="114"/>
      <c r="BD226" s="114"/>
      <c r="BE226" s="114"/>
      <c r="BG226" s="37">
        <f t="shared" si="19"/>
        <v>0</v>
      </c>
      <c r="BK226" s="57">
        <f t="shared" si="20"/>
        <v>0</v>
      </c>
      <c r="BL226" s="57">
        <f t="shared" si="21"/>
        <v>0</v>
      </c>
      <c r="BM226" s="57">
        <f t="shared" si="22"/>
        <v>0</v>
      </c>
      <c r="BN226" s="101">
        <f t="shared" si="23"/>
        <v>0</v>
      </c>
    </row>
    <row r="227" spans="3:66" ht="15" customHeight="1">
      <c r="C227" s="88" t="s">
        <v>561</v>
      </c>
      <c r="D227" s="156" t="str">
        <f>IFERROR(IF(HLOOKUP(Presentación!$N$10,FOL,Presentación!$BA207,FALSE)=0,"",HLOOKUP(Presentación!$N$10,FOL,Presentación!$BA207,FALSE)),"")</f>
        <v>30205</v>
      </c>
      <c r="E227" s="157"/>
      <c r="F227" s="158"/>
      <c r="G227" s="265" t="str">
        <f>IFERROR(IF(HLOOKUP(Presentación!$N$10,ENT,Presentación!$BA207,FALSE)=0,"",HLOOKUP(Presentación!$N$10,ENT,Presentación!$BA207,FALSE)),"")</f>
        <v>El Higo</v>
      </c>
      <c r="H227" s="266"/>
      <c r="I227" s="266"/>
      <c r="J227" s="267"/>
      <c r="K227" s="113">
        <f t="shared" si="18"/>
        <v>0</v>
      </c>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c r="AO227" s="114"/>
      <c r="AP227" s="114"/>
      <c r="AQ227" s="114"/>
      <c r="AR227" s="114"/>
      <c r="AS227" s="114"/>
      <c r="AT227" s="114"/>
      <c r="AU227" s="114"/>
      <c r="AV227" s="114"/>
      <c r="AW227" s="114"/>
      <c r="AX227" s="114"/>
      <c r="AY227" s="114"/>
      <c r="AZ227" s="114"/>
      <c r="BA227" s="114"/>
      <c r="BB227" s="114"/>
      <c r="BC227" s="114"/>
      <c r="BD227" s="114"/>
      <c r="BE227" s="114"/>
      <c r="BG227" s="37">
        <f t="shared" si="19"/>
        <v>0</v>
      </c>
      <c r="BK227" s="57">
        <f t="shared" si="20"/>
        <v>0</v>
      </c>
      <c r="BL227" s="57">
        <f t="shared" si="21"/>
        <v>0</v>
      </c>
      <c r="BM227" s="57">
        <f t="shared" si="22"/>
        <v>0</v>
      </c>
      <c r="BN227" s="101">
        <f t="shared" si="23"/>
        <v>0</v>
      </c>
    </row>
    <row r="228" spans="3:66" ht="15" customHeight="1">
      <c r="C228" s="88" t="s">
        <v>562</v>
      </c>
      <c r="D228" s="156" t="str">
        <f>IFERROR(IF(HLOOKUP(Presentación!$N$10,FOL,Presentación!$BA208,FALSE)=0,"",HLOOKUP(Presentación!$N$10,FOL,Presentación!$BA208,FALSE)),"")</f>
        <v>30206</v>
      </c>
      <c r="E228" s="157"/>
      <c r="F228" s="158"/>
      <c r="G228" s="265" t="str">
        <f>IFERROR(IF(HLOOKUP(Presentación!$N$10,ENT,Presentación!$BA208,FALSE)=0,"",HLOOKUP(Presentación!$N$10,ENT,Presentación!$BA208,FALSE)),"")</f>
        <v>Nanchital de Lázaro Cárdenas del Río</v>
      </c>
      <c r="H228" s="266"/>
      <c r="I228" s="266"/>
      <c r="J228" s="267"/>
      <c r="K228" s="113">
        <f t="shared" si="18"/>
        <v>0</v>
      </c>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c r="AO228" s="114"/>
      <c r="AP228" s="114"/>
      <c r="AQ228" s="114"/>
      <c r="AR228" s="114"/>
      <c r="AS228" s="114"/>
      <c r="AT228" s="114"/>
      <c r="AU228" s="114"/>
      <c r="AV228" s="114"/>
      <c r="AW228" s="114"/>
      <c r="AX228" s="114"/>
      <c r="AY228" s="114"/>
      <c r="AZ228" s="114"/>
      <c r="BA228" s="114"/>
      <c r="BB228" s="114"/>
      <c r="BC228" s="114"/>
      <c r="BD228" s="114"/>
      <c r="BE228" s="114"/>
      <c r="BG228" s="37">
        <f t="shared" si="19"/>
        <v>0</v>
      </c>
      <c r="BK228" s="57">
        <f t="shared" si="20"/>
        <v>0</v>
      </c>
      <c r="BL228" s="57">
        <f t="shared" si="21"/>
        <v>0</v>
      </c>
      <c r="BM228" s="57">
        <f t="shared" si="22"/>
        <v>0</v>
      </c>
      <c r="BN228" s="101">
        <f t="shared" si="23"/>
        <v>0</v>
      </c>
    </row>
    <row r="229" spans="3:66" ht="15" customHeight="1">
      <c r="C229" s="88" t="s">
        <v>563</v>
      </c>
      <c r="D229" s="156" t="str">
        <f>IFERROR(IF(HLOOKUP(Presentación!$N$10,FOL,Presentación!$BA209,FALSE)=0,"",HLOOKUP(Presentación!$N$10,FOL,Presentación!$BA209,FALSE)),"")</f>
        <v>30207</v>
      </c>
      <c r="E229" s="157"/>
      <c r="F229" s="158"/>
      <c r="G229" s="265" t="str">
        <f>IFERROR(IF(HLOOKUP(Presentación!$N$10,ENT,Presentación!$BA209,FALSE)=0,"",HLOOKUP(Presentación!$N$10,ENT,Presentación!$BA209,FALSE)),"")</f>
        <v>Tres Valles</v>
      </c>
      <c r="H229" s="266"/>
      <c r="I229" s="266"/>
      <c r="J229" s="267"/>
      <c r="K229" s="113">
        <f t="shared" si="18"/>
        <v>0</v>
      </c>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c r="AO229" s="114"/>
      <c r="AP229" s="114"/>
      <c r="AQ229" s="114"/>
      <c r="AR229" s="114"/>
      <c r="AS229" s="114"/>
      <c r="AT229" s="114"/>
      <c r="AU229" s="114"/>
      <c r="AV229" s="114"/>
      <c r="AW229" s="114"/>
      <c r="AX229" s="114"/>
      <c r="AY229" s="114"/>
      <c r="AZ229" s="114"/>
      <c r="BA229" s="114"/>
      <c r="BB229" s="114"/>
      <c r="BC229" s="114"/>
      <c r="BD229" s="114"/>
      <c r="BE229" s="114"/>
      <c r="BG229" s="37">
        <f t="shared" si="19"/>
        <v>0</v>
      </c>
      <c r="BK229" s="57">
        <f t="shared" si="20"/>
        <v>0</v>
      </c>
      <c r="BL229" s="57">
        <f t="shared" si="21"/>
        <v>0</v>
      </c>
      <c r="BM229" s="57">
        <f t="shared" si="22"/>
        <v>0</v>
      </c>
      <c r="BN229" s="101">
        <f t="shared" si="23"/>
        <v>0</v>
      </c>
    </row>
    <row r="230" spans="3:66" ht="15" customHeight="1">
      <c r="C230" s="88" t="s">
        <v>564</v>
      </c>
      <c r="D230" s="156" t="str">
        <f>IFERROR(IF(HLOOKUP(Presentación!$N$10,FOL,Presentación!$BA210,FALSE)=0,"",HLOOKUP(Presentación!$N$10,FOL,Presentación!$BA210,FALSE)),"")</f>
        <v>30208</v>
      </c>
      <c r="E230" s="157"/>
      <c r="F230" s="158"/>
      <c r="G230" s="265" t="str">
        <f>IFERROR(IF(HLOOKUP(Presentación!$N$10,ENT,Presentación!$BA210,FALSE)=0,"",HLOOKUP(Presentación!$N$10,ENT,Presentación!$BA210,FALSE)),"")</f>
        <v>Carlos A. Carrillo</v>
      </c>
      <c r="H230" s="266"/>
      <c r="I230" s="266"/>
      <c r="J230" s="267"/>
      <c r="K230" s="113">
        <f t="shared" si="18"/>
        <v>0</v>
      </c>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4"/>
      <c r="AY230" s="114"/>
      <c r="AZ230" s="114"/>
      <c r="BA230" s="114"/>
      <c r="BB230" s="114"/>
      <c r="BC230" s="114"/>
      <c r="BD230" s="114"/>
      <c r="BE230" s="114"/>
      <c r="BG230" s="37">
        <f t="shared" si="19"/>
        <v>0</v>
      </c>
      <c r="BK230" s="57">
        <f t="shared" si="20"/>
        <v>0</v>
      </c>
      <c r="BL230" s="57">
        <f t="shared" si="21"/>
        <v>0</v>
      </c>
      <c r="BM230" s="57">
        <f t="shared" si="22"/>
        <v>0</v>
      </c>
      <c r="BN230" s="101">
        <f t="shared" si="23"/>
        <v>0</v>
      </c>
    </row>
    <row r="231" spans="3:66" ht="15" customHeight="1">
      <c r="C231" s="88" t="s">
        <v>565</v>
      </c>
      <c r="D231" s="156" t="str">
        <f>IFERROR(IF(HLOOKUP(Presentación!$N$10,FOL,Presentación!$BA211,FALSE)=0,"",HLOOKUP(Presentación!$N$10,FOL,Presentación!$BA211,FALSE)),"")</f>
        <v>30209</v>
      </c>
      <c r="E231" s="157"/>
      <c r="F231" s="158"/>
      <c r="G231" s="265" t="str">
        <f>IFERROR(IF(HLOOKUP(Presentación!$N$10,ENT,Presentación!$BA211,FALSE)=0,"",HLOOKUP(Presentación!$N$10,ENT,Presentación!$BA211,FALSE)),"")</f>
        <v>Tatahuicapan de Juárez</v>
      </c>
      <c r="H231" s="266"/>
      <c r="I231" s="266"/>
      <c r="J231" s="267"/>
      <c r="K231" s="113">
        <f t="shared" si="18"/>
        <v>0</v>
      </c>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c r="AO231" s="114"/>
      <c r="AP231" s="114"/>
      <c r="AQ231" s="114"/>
      <c r="AR231" s="114"/>
      <c r="AS231" s="114"/>
      <c r="AT231" s="114"/>
      <c r="AU231" s="114"/>
      <c r="AV231" s="114"/>
      <c r="AW231" s="114"/>
      <c r="AX231" s="114"/>
      <c r="AY231" s="114"/>
      <c r="AZ231" s="114"/>
      <c r="BA231" s="114"/>
      <c r="BB231" s="114"/>
      <c r="BC231" s="114"/>
      <c r="BD231" s="114"/>
      <c r="BE231" s="114"/>
      <c r="BG231" s="37">
        <f t="shared" si="19"/>
        <v>0</v>
      </c>
      <c r="BK231" s="57">
        <f t="shared" si="20"/>
        <v>0</v>
      </c>
      <c r="BL231" s="57">
        <f t="shared" si="21"/>
        <v>0</v>
      </c>
      <c r="BM231" s="57">
        <f t="shared" si="22"/>
        <v>0</v>
      </c>
      <c r="BN231" s="101">
        <f t="shared" si="23"/>
        <v>0</v>
      </c>
    </row>
    <row r="232" spans="3:66" ht="15" customHeight="1">
      <c r="C232" s="88" t="s">
        <v>566</v>
      </c>
      <c r="D232" s="156" t="str">
        <f>IFERROR(IF(HLOOKUP(Presentación!$N$10,FOL,Presentación!$BA212,FALSE)=0,"",HLOOKUP(Presentación!$N$10,FOL,Presentación!$BA212,FALSE)),"")</f>
        <v>30210</v>
      </c>
      <c r="E232" s="157"/>
      <c r="F232" s="158"/>
      <c r="G232" s="265" t="str">
        <f>IFERROR(IF(HLOOKUP(Presentación!$N$10,ENT,Presentación!$BA212,FALSE)=0,"",HLOOKUP(Presentación!$N$10,ENT,Presentación!$BA212,FALSE)),"")</f>
        <v>Uxpanapa</v>
      </c>
      <c r="H232" s="266"/>
      <c r="I232" s="266"/>
      <c r="J232" s="267"/>
      <c r="K232" s="113">
        <f t="shared" si="18"/>
        <v>0</v>
      </c>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c r="AO232" s="114"/>
      <c r="AP232" s="114"/>
      <c r="AQ232" s="114"/>
      <c r="AR232" s="114"/>
      <c r="AS232" s="114"/>
      <c r="AT232" s="114"/>
      <c r="AU232" s="114"/>
      <c r="AV232" s="114"/>
      <c r="AW232" s="114"/>
      <c r="AX232" s="114"/>
      <c r="AY232" s="114"/>
      <c r="AZ232" s="114"/>
      <c r="BA232" s="114"/>
      <c r="BB232" s="114"/>
      <c r="BC232" s="114"/>
      <c r="BD232" s="114"/>
      <c r="BE232" s="114"/>
      <c r="BG232" s="37">
        <f t="shared" si="19"/>
        <v>0</v>
      </c>
      <c r="BK232" s="57">
        <f t="shared" si="20"/>
        <v>0</v>
      </c>
      <c r="BL232" s="57">
        <f t="shared" si="21"/>
        <v>0</v>
      </c>
      <c r="BM232" s="57">
        <f t="shared" si="22"/>
        <v>0</v>
      </c>
      <c r="BN232" s="101">
        <f t="shared" si="23"/>
        <v>0</v>
      </c>
    </row>
    <row r="233" spans="3:66" ht="15" customHeight="1">
      <c r="C233" s="88" t="s">
        <v>567</v>
      </c>
      <c r="D233" s="156" t="str">
        <f>IFERROR(IF(HLOOKUP(Presentación!$N$10,FOL,Presentación!$BA213,FALSE)=0,"",HLOOKUP(Presentación!$N$10,FOL,Presentación!$BA213,FALSE)),"")</f>
        <v>30211</v>
      </c>
      <c r="E233" s="157"/>
      <c r="F233" s="158"/>
      <c r="G233" s="265" t="str">
        <f>IFERROR(IF(HLOOKUP(Presentación!$N$10,ENT,Presentación!$BA213,FALSE)=0,"",HLOOKUP(Presentación!$N$10,ENT,Presentación!$BA213,FALSE)),"")</f>
        <v>San Rafael</v>
      </c>
      <c r="H233" s="266"/>
      <c r="I233" s="266"/>
      <c r="J233" s="267"/>
      <c r="K233" s="113">
        <f t="shared" si="18"/>
        <v>0</v>
      </c>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c r="AO233" s="114"/>
      <c r="AP233" s="114"/>
      <c r="AQ233" s="114"/>
      <c r="AR233" s="114"/>
      <c r="AS233" s="114"/>
      <c r="AT233" s="114"/>
      <c r="AU233" s="114"/>
      <c r="AV233" s="114"/>
      <c r="AW233" s="114"/>
      <c r="AX233" s="114"/>
      <c r="AY233" s="114"/>
      <c r="AZ233" s="114"/>
      <c r="BA233" s="114"/>
      <c r="BB233" s="114"/>
      <c r="BC233" s="114"/>
      <c r="BD233" s="114"/>
      <c r="BE233" s="114"/>
      <c r="BG233" s="37">
        <f t="shared" si="19"/>
        <v>0</v>
      </c>
      <c r="BK233" s="57">
        <f t="shared" si="20"/>
        <v>0</v>
      </c>
      <c r="BL233" s="57">
        <f t="shared" si="21"/>
        <v>0</v>
      </c>
      <c r="BM233" s="57">
        <f t="shared" si="22"/>
        <v>0</v>
      </c>
      <c r="BN233" s="101">
        <f t="shared" si="23"/>
        <v>0</v>
      </c>
    </row>
    <row r="234" spans="3:66" ht="15" customHeight="1">
      <c r="C234" s="88" t="s">
        <v>568</v>
      </c>
      <c r="D234" s="156" t="str">
        <f>IFERROR(IF(HLOOKUP(Presentación!$N$10,FOL,Presentación!$BA214,FALSE)=0,"",HLOOKUP(Presentación!$N$10,FOL,Presentación!$BA214,FALSE)),"")</f>
        <v>30212</v>
      </c>
      <c r="E234" s="157"/>
      <c r="F234" s="158"/>
      <c r="G234" s="265" t="str">
        <f>IFERROR(IF(HLOOKUP(Presentación!$N$10,ENT,Presentación!$BA214,FALSE)=0,"",HLOOKUP(Presentación!$N$10,ENT,Presentación!$BA214,FALSE)),"")</f>
        <v>Santiago Sochiapan</v>
      </c>
      <c r="H234" s="266"/>
      <c r="I234" s="266"/>
      <c r="J234" s="267"/>
      <c r="K234" s="113">
        <f t="shared" si="18"/>
        <v>0</v>
      </c>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c r="AO234" s="114"/>
      <c r="AP234" s="114"/>
      <c r="AQ234" s="114"/>
      <c r="AR234" s="114"/>
      <c r="AS234" s="114"/>
      <c r="AT234" s="114"/>
      <c r="AU234" s="114"/>
      <c r="AV234" s="114"/>
      <c r="AW234" s="114"/>
      <c r="AX234" s="114"/>
      <c r="AY234" s="114"/>
      <c r="AZ234" s="114"/>
      <c r="BA234" s="114"/>
      <c r="BB234" s="114"/>
      <c r="BC234" s="114"/>
      <c r="BD234" s="114"/>
      <c r="BE234" s="114"/>
      <c r="BG234" s="37">
        <f t="shared" si="19"/>
        <v>0</v>
      </c>
      <c r="BK234" s="57">
        <f t="shared" si="20"/>
        <v>0</v>
      </c>
      <c r="BL234" s="57">
        <f t="shared" si="21"/>
        <v>0</v>
      </c>
      <c r="BM234" s="57">
        <f t="shared" si="22"/>
        <v>0</v>
      </c>
      <c r="BN234" s="101">
        <f t="shared" si="23"/>
        <v>0</v>
      </c>
    </row>
    <row r="235" spans="3:66" ht="15" customHeight="1">
      <c r="C235" s="88" t="s">
        <v>569</v>
      </c>
      <c r="D235" s="156">
        <f>IFERROR(IF(HLOOKUP(Presentación!$N$10,FOL,Presentación!$BA215,FALSE)=0,"",HLOOKUP(Presentación!$N$10,FOL,Presentación!$BA215,FALSE)),"")</f>
        <v>30999</v>
      </c>
      <c r="E235" s="157"/>
      <c r="F235" s="158"/>
      <c r="G235" s="265" t="str">
        <f>IFERROR(IF(HLOOKUP(Presentación!$N$10,ENT,Presentación!$BA215,FALSE)=0,"",HLOOKUP(Presentación!$N$10,ENT,Presentación!$BA215,FALSE)),"")</f>
        <v>No identificado</v>
      </c>
      <c r="H235" s="266"/>
      <c r="I235" s="266"/>
      <c r="J235" s="267"/>
      <c r="K235" s="113">
        <f t="shared" si="18"/>
        <v>0</v>
      </c>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c r="AO235" s="114"/>
      <c r="AP235" s="114"/>
      <c r="AQ235" s="114"/>
      <c r="AR235" s="114"/>
      <c r="AS235" s="114"/>
      <c r="AT235" s="114"/>
      <c r="AU235" s="114"/>
      <c r="AV235" s="114"/>
      <c r="AW235" s="114"/>
      <c r="AX235" s="114"/>
      <c r="AY235" s="114"/>
      <c r="AZ235" s="114"/>
      <c r="BA235" s="114"/>
      <c r="BB235" s="114"/>
      <c r="BC235" s="114"/>
      <c r="BD235" s="114"/>
      <c r="BE235" s="114"/>
      <c r="BG235" s="37">
        <f t="shared" si="19"/>
        <v>0</v>
      </c>
      <c r="BK235" s="57">
        <f t="shared" si="20"/>
        <v>0</v>
      </c>
      <c r="BL235" s="57">
        <f t="shared" si="21"/>
        <v>0</v>
      </c>
      <c r="BM235" s="57">
        <f t="shared" si="22"/>
        <v>0</v>
      </c>
      <c r="BN235" s="101">
        <f t="shared" si="23"/>
        <v>0</v>
      </c>
    </row>
    <row r="236" spans="3:66" ht="15" customHeight="1">
      <c r="C236" s="88" t="s">
        <v>570</v>
      </c>
      <c r="D236" s="156" t="str">
        <f>IFERROR(IF(HLOOKUP(Presentación!$N$10,FOL,Presentación!$BA216,FALSE)=0,"",HLOOKUP(Presentación!$N$10,FOL,Presentación!$BA216,FALSE)),"")</f>
        <v/>
      </c>
      <c r="E236" s="157"/>
      <c r="F236" s="158"/>
      <c r="G236" s="265" t="str">
        <f>IFERROR(IF(HLOOKUP(Presentación!$N$10,ENT,Presentación!$BA216,FALSE)=0,"",HLOOKUP(Presentación!$N$10,ENT,Presentación!$BA216,FALSE)),"")</f>
        <v/>
      </c>
      <c r="H236" s="266"/>
      <c r="I236" s="266"/>
      <c r="J236" s="267"/>
      <c r="K236" s="113" t="str">
        <f t="shared" si="18"/>
        <v/>
      </c>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c r="AO236" s="114"/>
      <c r="AP236" s="114"/>
      <c r="AQ236" s="114"/>
      <c r="AR236" s="114"/>
      <c r="AS236" s="114"/>
      <c r="AT236" s="114"/>
      <c r="AU236" s="114"/>
      <c r="AV236" s="114"/>
      <c r="AW236" s="114"/>
      <c r="AX236" s="114"/>
      <c r="AY236" s="114"/>
      <c r="AZ236" s="114"/>
      <c r="BA236" s="114"/>
      <c r="BB236" s="114"/>
      <c r="BC236" s="114"/>
      <c r="BD236" s="114"/>
      <c r="BE236" s="114"/>
      <c r="BG236" s="37">
        <f t="shared" si="19"/>
        <v>0</v>
      </c>
      <c r="BK236" s="57">
        <f t="shared" si="20"/>
        <v>0</v>
      </c>
      <c r="BL236" s="57">
        <f t="shared" si="21"/>
        <v>0</v>
      </c>
      <c r="BM236" s="57">
        <f t="shared" si="22"/>
        <v>0</v>
      </c>
      <c r="BN236" s="101">
        <f t="shared" si="23"/>
        <v>0</v>
      </c>
    </row>
    <row r="237" spans="3:66" ht="15" customHeight="1">
      <c r="C237" s="88" t="s">
        <v>571</v>
      </c>
      <c r="D237" s="156" t="str">
        <f>IFERROR(IF(HLOOKUP(Presentación!$N$10,FOL,Presentación!$BA217,FALSE)=0,"",HLOOKUP(Presentación!$N$10,FOL,Presentación!$BA217,FALSE)),"")</f>
        <v/>
      </c>
      <c r="E237" s="157"/>
      <c r="F237" s="158"/>
      <c r="G237" s="265" t="str">
        <f>IFERROR(IF(HLOOKUP(Presentación!$N$10,ENT,Presentación!$BA217,FALSE)=0,"",HLOOKUP(Presentación!$N$10,ENT,Presentación!$BA217,FALSE)),"")</f>
        <v/>
      </c>
      <c r="H237" s="266"/>
      <c r="I237" s="266"/>
      <c r="J237" s="267"/>
      <c r="K237" s="113" t="str">
        <f t="shared" si="18"/>
        <v/>
      </c>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c r="AO237" s="114"/>
      <c r="AP237" s="114"/>
      <c r="AQ237" s="114"/>
      <c r="AR237" s="114"/>
      <c r="AS237" s="114"/>
      <c r="AT237" s="114"/>
      <c r="AU237" s="114"/>
      <c r="AV237" s="114"/>
      <c r="AW237" s="114"/>
      <c r="AX237" s="114"/>
      <c r="AY237" s="114"/>
      <c r="AZ237" s="114"/>
      <c r="BA237" s="114"/>
      <c r="BB237" s="114"/>
      <c r="BC237" s="114"/>
      <c r="BD237" s="114"/>
      <c r="BE237" s="114"/>
      <c r="BG237" s="37">
        <f t="shared" si="19"/>
        <v>0</v>
      </c>
      <c r="BK237" s="57">
        <f t="shared" si="20"/>
        <v>0</v>
      </c>
      <c r="BL237" s="57">
        <f t="shared" si="21"/>
        <v>0</v>
      </c>
      <c r="BM237" s="57">
        <f t="shared" si="22"/>
        <v>0</v>
      </c>
      <c r="BN237" s="101">
        <f t="shared" si="23"/>
        <v>0</v>
      </c>
    </row>
    <row r="238" spans="3:66" ht="15" customHeight="1">
      <c r="C238" s="88" t="s">
        <v>572</v>
      </c>
      <c r="D238" s="156" t="str">
        <f>IFERROR(IF(HLOOKUP(Presentación!$N$10,FOL,Presentación!$BA218,FALSE)=0,"",HLOOKUP(Presentación!$N$10,FOL,Presentación!$BA218,FALSE)),"")</f>
        <v/>
      </c>
      <c r="E238" s="157"/>
      <c r="F238" s="158"/>
      <c r="G238" s="265" t="str">
        <f>IFERROR(IF(HLOOKUP(Presentación!$N$10,ENT,Presentación!$BA218,FALSE)=0,"",HLOOKUP(Presentación!$N$10,ENT,Presentación!$BA218,FALSE)),"")</f>
        <v/>
      </c>
      <c r="H238" s="266"/>
      <c r="I238" s="266"/>
      <c r="J238" s="267"/>
      <c r="K238" s="113" t="str">
        <f t="shared" si="18"/>
        <v/>
      </c>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c r="AO238" s="114"/>
      <c r="AP238" s="114"/>
      <c r="AQ238" s="114"/>
      <c r="AR238" s="114"/>
      <c r="AS238" s="114"/>
      <c r="AT238" s="114"/>
      <c r="AU238" s="114"/>
      <c r="AV238" s="114"/>
      <c r="AW238" s="114"/>
      <c r="AX238" s="114"/>
      <c r="AY238" s="114"/>
      <c r="AZ238" s="114"/>
      <c r="BA238" s="114"/>
      <c r="BB238" s="114"/>
      <c r="BC238" s="114"/>
      <c r="BD238" s="114"/>
      <c r="BE238" s="114"/>
      <c r="BG238" s="37">
        <f t="shared" si="19"/>
        <v>0</v>
      </c>
      <c r="BK238" s="57">
        <f t="shared" si="20"/>
        <v>0</v>
      </c>
      <c r="BL238" s="57">
        <f t="shared" si="21"/>
        <v>0</v>
      </c>
      <c r="BM238" s="57">
        <f t="shared" si="22"/>
        <v>0</v>
      </c>
      <c r="BN238" s="101">
        <f t="shared" si="23"/>
        <v>0</v>
      </c>
    </row>
    <row r="239" spans="3:66" ht="15" customHeight="1">
      <c r="C239" s="88" t="s">
        <v>573</v>
      </c>
      <c r="D239" s="156" t="str">
        <f>IFERROR(IF(HLOOKUP(Presentación!$N$10,FOL,Presentación!$BA219,FALSE)=0,"",HLOOKUP(Presentación!$N$10,FOL,Presentación!$BA219,FALSE)),"")</f>
        <v/>
      </c>
      <c r="E239" s="157"/>
      <c r="F239" s="158"/>
      <c r="G239" s="265" t="str">
        <f>IFERROR(IF(HLOOKUP(Presentación!$N$10,ENT,Presentación!$BA219,FALSE)=0,"",HLOOKUP(Presentación!$N$10,ENT,Presentación!$BA219,FALSE)),"")</f>
        <v/>
      </c>
      <c r="H239" s="266"/>
      <c r="I239" s="266"/>
      <c r="J239" s="267"/>
      <c r="K239" s="113" t="str">
        <f t="shared" si="18"/>
        <v/>
      </c>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c r="AO239" s="114"/>
      <c r="AP239" s="114"/>
      <c r="AQ239" s="114"/>
      <c r="AR239" s="114"/>
      <c r="AS239" s="114"/>
      <c r="AT239" s="114"/>
      <c r="AU239" s="114"/>
      <c r="AV239" s="114"/>
      <c r="AW239" s="114"/>
      <c r="AX239" s="114"/>
      <c r="AY239" s="114"/>
      <c r="AZ239" s="114"/>
      <c r="BA239" s="114"/>
      <c r="BB239" s="114"/>
      <c r="BC239" s="114"/>
      <c r="BD239" s="114"/>
      <c r="BE239" s="114"/>
      <c r="BG239" s="37">
        <f t="shared" si="19"/>
        <v>0</v>
      </c>
      <c r="BK239" s="57">
        <f t="shared" si="20"/>
        <v>0</v>
      </c>
      <c r="BL239" s="57">
        <f t="shared" si="21"/>
        <v>0</v>
      </c>
      <c r="BM239" s="57">
        <f t="shared" si="22"/>
        <v>0</v>
      </c>
      <c r="BN239" s="101">
        <f t="shared" si="23"/>
        <v>0</v>
      </c>
    </row>
    <row r="240" spans="3:66" ht="15" customHeight="1">
      <c r="C240" s="88" t="s">
        <v>574</v>
      </c>
      <c r="D240" s="156" t="str">
        <f>IFERROR(IF(HLOOKUP(Presentación!$N$10,FOL,Presentación!$BA220,FALSE)=0,"",HLOOKUP(Presentación!$N$10,FOL,Presentación!$BA220,FALSE)),"")</f>
        <v/>
      </c>
      <c r="E240" s="157"/>
      <c r="F240" s="158"/>
      <c r="G240" s="265" t="str">
        <f>IFERROR(IF(HLOOKUP(Presentación!$N$10,ENT,Presentación!$BA220,FALSE)=0,"",HLOOKUP(Presentación!$N$10,ENT,Presentación!$BA220,FALSE)),"")</f>
        <v/>
      </c>
      <c r="H240" s="266"/>
      <c r="I240" s="266"/>
      <c r="J240" s="267"/>
      <c r="K240" s="113" t="str">
        <f t="shared" si="18"/>
        <v/>
      </c>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c r="AO240" s="114"/>
      <c r="AP240" s="114"/>
      <c r="AQ240" s="114"/>
      <c r="AR240" s="114"/>
      <c r="AS240" s="114"/>
      <c r="AT240" s="114"/>
      <c r="AU240" s="114"/>
      <c r="AV240" s="114"/>
      <c r="AW240" s="114"/>
      <c r="AX240" s="114"/>
      <c r="AY240" s="114"/>
      <c r="AZ240" s="114"/>
      <c r="BA240" s="114"/>
      <c r="BB240" s="114"/>
      <c r="BC240" s="114"/>
      <c r="BD240" s="114"/>
      <c r="BE240" s="114"/>
      <c r="BG240" s="37">
        <f t="shared" si="19"/>
        <v>0</v>
      </c>
      <c r="BK240" s="57">
        <f t="shared" si="20"/>
        <v>0</v>
      </c>
      <c r="BL240" s="57">
        <f t="shared" si="21"/>
        <v>0</v>
      </c>
      <c r="BM240" s="57">
        <f t="shared" si="22"/>
        <v>0</v>
      </c>
      <c r="BN240" s="101">
        <f t="shared" si="23"/>
        <v>0</v>
      </c>
    </row>
    <row r="241" spans="3:66" ht="15" customHeight="1">
      <c r="C241" s="88" t="s">
        <v>575</v>
      </c>
      <c r="D241" s="156" t="str">
        <f>IFERROR(IF(HLOOKUP(Presentación!$N$10,FOL,Presentación!$BA221,FALSE)=0,"",HLOOKUP(Presentación!$N$10,FOL,Presentación!$BA221,FALSE)),"")</f>
        <v/>
      </c>
      <c r="E241" s="157"/>
      <c r="F241" s="158"/>
      <c r="G241" s="265" t="str">
        <f>IFERROR(IF(HLOOKUP(Presentación!$N$10,ENT,Presentación!$BA221,FALSE)=0,"",HLOOKUP(Presentación!$N$10,ENT,Presentación!$BA221,FALSE)),"")</f>
        <v/>
      </c>
      <c r="H241" s="266"/>
      <c r="I241" s="266"/>
      <c r="J241" s="267"/>
      <c r="K241" s="113" t="str">
        <f t="shared" si="18"/>
        <v/>
      </c>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c r="AO241" s="114"/>
      <c r="AP241" s="114"/>
      <c r="AQ241" s="114"/>
      <c r="AR241" s="114"/>
      <c r="AS241" s="114"/>
      <c r="AT241" s="114"/>
      <c r="AU241" s="114"/>
      <c r="AV241" s="114"/>
      <c r="AW241" s="114"/>
      <c r="AX241" s="114"/>
      <c r="AY241" s="114"/>
      <c r="AZ241" s="114"/>
      <c r="BA241" s="114"/>
      <c r="BB241" s="114"/>
      <c r="BC241" s="114"/>
      <c r="BD241" s="114"/>
      <c r="BE241" s="114"/>
      <c r="BG241" s="37">
        <f t="shared" si="19"/>
        <v>0</v>
      </c>
      <c r="BK241" s="57">
        <f t="shared" si="20"/>
        <v>0</v>
      </c>
      <c r="BL241" s="57">
        <f t="shared" si="21"/>
        <v>0</v>
      </c>
      <c r="BM241" s="57">
        <f t="shared" si="22"/>
        <v>0</v>
      </c>
      <c r="BN241" s="101">
        <f t="shared" si="23"/>
        <v>0</v>
      </c>
    </row>
    <row r="242" spans="3:66" ht="15" customHeight="1">
      <c r="C242" s="88" t="s">
        <v>576</v>
      </c>
      <c r="D242" s="156" t="str">
        <f>IFERROR(IF(HLOOKUP(Presentación!$N$10,FOL,Presentación!$BA222,FALSE)=0,"",HLOOKUP(Presentación!$N$10,FOL,Presentación!$BA222,FALSE)),"")</f>
        <v/>
      </c>
      <c r="E242" s="157"/>
      <c r="F242" s="158"/>
      <c r="G242" s="265" t="str">
        <f>IFERROR(IF(HLOOKUP(Presentación!$N$10,ENT,Presentación!$BA222,FALSE)=0,"",HLOOKUP(Presentación!$N$10,ENT,Presentación!$BA222,FALSE)),"")</f>
        <v/>
      </c>
      <c r="H242" s="266"/>
      <c r="I242" s="266"/>
      <c r="J242" s="267"/>
      <c r="K242" s="113" t="str">
        <f t="shared" si="18"/>
        <v/>
      </c>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c r="AO242" s="114"/>
      <c r="AP242" s="114"/>
      <c r="AQ242" s="114"/>
      <c r="AR242" s="114"/>
      <c r="AS242" s="114"/>
      <c r="AT242" s="114"/>
      <c r="AU242" s="114"/>
      <c r="AV242" s="114"/>
      <c r="AW242" s="114"/>
      <c r="AX242" s="114"/>
      <c r="AY242" s="114"/>
      <c r="AZ242" s="114"/>
      <c r="BA242" s="114"/>
      <c r="BB242" s="114"/>
      <c r="BC242" s="114"/>
      <c r="BD242" s="114"/>
      <c r="BE242" s="114"/>
      <c r="BG242" s="37">
        <f t="shared" si="19"/>
        <v>0</v>
      </c>
      <c r="BK242" s="57">
        <f t="shared" si="20"/>
        <v>0</v>
      </c>
      <c r="BL242" s="57">
        <f t="shared" si="21"/>
        <v>0</v>
      </c>
      <c r="BM242" s="57">
        <f t="shared" si="22"/>
        <v>0</v>
      </c>
      <c r="BN242" s="101">
        <f t="shared" si="23"/>
        <v>0</v>
      </c>
    </row>
    <row r="243" spans="3:66" ht="15" customHeight="1">
      <c r="C243" s="88" t="s">
        <v>577</v>
      </c>
      <c r="D243" s="156" t="str">
        <f>IFERROR(IF(HLOOKUP(Presentación!$N$10,FOL,Presentación!$BA223,FALSE)=0,"",HLOOKUP(Presentación!$N$10,FOL,Presentación!$BA223,FALSE)),"")</f>
        <v/>
      </c>
      <c r="E243" s="157"/>
      <c r="F243" s="158"/>
      <c r="G243" s="265" t="str">
        <f>IFERROR(IF(HLOOKUP(Presentación!$N$10,ENT,Presentación!$BA223,FALSE)=0,"",HLOOKUP(Presentación!$N$10,ENT,Presentación!$BA223,FALSE)),"")</f>
        <v/>
      </c>
      <c r="H243" s="266"/>
      <c r="I243" s="266"/>
      <c r="J243" s="267"/>
      <c r="K243" s="113" t="str">
        <f t="shared" si="18"/>
        <v/>
      </c>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c r="AO243" s="114"/>
      <c r="AP243" s="114"/>
      <c r="AQ243" s="114"/>
      <c r="AR243" s="114"/>
      <c r="AS243" s="114"/>
      <c r="AT243" s="114"/>
      <c r="AU243" s="114"/>
      <c r="AV243" s="114"/>
      <c r="AW243" s="114"/>
      <c r="AX243" s="114"/>
      <c r="AY243" s="114"/>
      <c r="AZ243" s="114"/>
      <c r="BA243" s="114"/>
      <c r="BB243" s="114"/>
      <c r="BC243" s="114"/>
      <c r="BD243" s="114"/>
      <c r="BE243" s="114"/>
      <c r="BG243" s="37">
        <f t="shared" si="19"/>
        <v>0</v>
      </c>
      <c r="BK243" s="57">
        <f t="shared" si="20"/>
        <v>0</v>
      </c>
      <c r="BL243" s="57">
        <f t="shared" si="21"/>
        <v>0</v>
      </c>
      <c r="BM243" s="57">
        <f t="shared" si="22"/>
        <v>0</v>
      </c>
      <c r="BN243" s="101">
        <f t="shared" si="23"/>
        <v>0</v>
      </c>
    </row>
    <row r="244" spans="3:66" ht="15" customHeight="1">
      <c r="C244" s="88" t="s">
        <v>578</v>
      </c>
      <c r="D244" s="156" t="str">
        <f>IFERROR(IF(HLOOKUP(Presentación!$N$10,FOL,Presentación!$BA224,FALSE)=0,"",HLOOKUP(Presentación!$N$10,FOL,Presentación!$BA224,FALSE)),"")</f>
        <v/>
      </c>
      <c r="E244" s="157"/>
      <c r="F244" s="158"/>
      <c r="G244" s="265" t="str">
        <f>IFERROR(IF(HLOOKUP(Presentación!$N$10,ENT,Presentación!$BA224,FALSE)=0,"",HLOOKUP(Presentación!$N$10,ENT,Presentación!$BA224,FALSE)),"")</f>
        <v/>
      </c>
      <c r="H244" s="266"/>
      <c r="I244" s="266"/>
      <c r="J244" s="267"/>
      <c r="K244" s="113" t="str">
        <f t="shared" si="18"/>
        <v/>
      </c>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c r="AO244" s="114"/>
      <c r="AP244" s="114"/>
      <c r="AQ244" s="114"/>
      <c r="AR244" s="114"/>
      <c r="AS244" s="114"/>
      <c r="AT244" s="114"/>
      <c r="AU244" s="114"/>
      <c r="AV244" s="114"/>
      <c r="AW244" s="114"/>
      <c r="AX244" s="114"/>
      <c r="AY244" s="114"/>
      <c r="AZ244" s="114"/>
      <c r="BA244" s="114"/>
      <c r="BB244" s="114"/>
      <c r="BC244" s="114"/>
      <c r="BD244" s="114"/>
      <c r="BE244" s="114"/>
      <c r="BG244" s="37">
        <f t="shared" si="19"/>
        <v>0</v>
      </c>
      <c r="BK244" s="57">
        <f t="shared" si="20"/>
        <v>0</v>
      </c>
      <c r="BL244" s="57">
        <f t="shared" si="21"/>
        <v>0</v>
      </c>
      <c r="BM244" s="57">
        <f t="shared" si="22"/>
        <v>0</v>
      </c>
      <c r="BN244" s="101">
        <f t="shared" si="23"/>
        <v>0</v>
      </c>
    </row>
    <row r="245" spans="3:66" ht="15" customHeight="1">
      <c r="C245" s="88" t="s">
        <v>579</v>
      </c>
      <c r="D245" s="156" t="str">
        <f>IFERROR(IF(HLOOKUP(Presentación!$N$10,FOL,Presentación!$BA225,FALSE)=0,"",HLOOKUP(Presentación!$N$10,FOL,Presentación!$BA225,FALSE)),"")</f>
        <v/>
      </c>
      <c r="E245" s="157"/>
      <c r="F245" s="158"/>
      <c r="G245" s="265" t="str">
        <f>IFERROR(IF(HLOOKUP(Presentación!$N$10,ENT,Presentación!$BA225,FALSE)=0,"",HLOOKUP(Presentación!$N$10,ENT,Presentación!$BA225,FALSE)),"")</f>
        <v/>
      </c>
      <c r="H245" s="266"/>
      <c r="I245" s="266"/>
      <c r="J245" s="267"/>
      <c r="K245" s="113" t="str">
        <f t="shared" si="18"/>
        <v/>
      </c>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c r="AO245" s="114"/>
      <c r="AP245" s="114"/>
      <c r="AQ245" s="114"/>
      <c r="AR245" s="114"/>
      <c r="AS245" s="114"/>
      <c r="AT245" s="114"/>
      <c r="AU245" s="114"/>
      <c r="AV245" s="114"/>
      <c r="AW245" s="114"/>
      <c r="AX245" s="114"/>
      <c r="AY245" s="114"/>
      <c r="AZ245" s="114"/>
      <c r="BA245" s="114"/>
      <c r="BB245" s="114"/>
      <c r="BC245" s="114"/>
      <c r="BD245" s="114"/>
      <c r="BE245" s="114"/>
      <c r="BG245" s="37">
        <f t="shared" si="19"/>
        <v>0</v>
      </c>
      <c r="BK245" s="57">
        <f t="shared" si="20"/>
        <v>0</v>
      </c>
      <c r="BL245" s="57">
        <f t="shared" si="21"/>
        <v>0</v>
      </c>
      <c r="BM245" s="57">
        <f t="shared" si="22"/>
        <v>0</v>
      </c>
      <c r="BN245" s="101">
        <f t="shared" si="23"/>
        <v>0</v>
      </c>
    </row>
    <row r="246" spans="3:66" ht="15" customHeight="1">
      <c r="C246" s="88" t="s">
        <v>580</v>
      </c>
      <c r="D246" s="156" t="str">
        <f>IFERROR(IF(HLOOKUP(Presentación!$N$10,FOL,Presentación!$BA226,FALSE)=0,"",HLOOKUP(Presentación!$N$10,FOL,Presentación!$BA226,FALSE)),"")</f>
        <v/>
      </c>
      <c r="E246" s="157"/>
      <c r="F246" s="158"/>
      <c r="G246" s="265" t="str">
        <f>IFERROR(IF(HLOOKUP(Presentación!$N$10,ENT,Presentación!$BA226,FALSE)=0,"",HLOOKUP(Presentación!$N$10,ENT,Presentación!$BA226,FALSE)),"")</f>
        <v/>
      </c>
      <c r="H246" s="266"/>
      <c r="I246" s="266"/>
      <c r="J246" s="267"/>
      <c r="K246" s="113" t="str">
        <f t="shared" si="18"/>
        <v/>
      </c>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c r="AO246" s="114"/>
      <c r="AP246" s="114"/>
      <c r="AQ246" s="114"/>
      <c r="AR246" s="114"/>
      <c r="AS246" s="114"/>
      <c r="AT246" s="114"/>
      <c r="AU246" s="114"/>
      <c r="AV246" s="114"/>
      <c r="AW246" s="114"/>
      <c r="AX246" s="114"/>
      <c r="AY246" s="114"/>
      <c r="AZ246" s="114"/>
      <c r="BA246" s="114"/>
      <c r="BB246" s="114"/>
      <c r="BC246" s="114"/>
      <c r="BD246" s="114"/>
      <c r="BE246" s="114"/>
      <c r="BG246" s="37">
        <f t="shared" si="19"/>
        <v>0</v>
      </c>
      <c r="BK246" s="57">
        <f t="shared" si="20"/>
        <v>0</v>
      </c>
      <c r="BL246" s="57">
        <f t="shared" si="21"/>
        <v>0</v>
      </c>
      <c r="BM246" s="57">
        <f t="shared" si="22"/>
        <v>0</v>
      </c>
      <c r="BN246" s="101">
        <f t="shared" si="23"/>
        <v>0</v>
      </c>
    </row>
    <row r="247" spans="3:66" ht="15" customHeight="1">
      <c r="C247" s="88" t="s">
        <v>581</v>
      </c>
      <c r="D247" s="156" t="str">
        <f>IFERROR(IF(HLOOKUP(Presentación!$N$10,FOL,Presentación!$BA227,FALSE)=0,"",HLOOKUP(Presentación!$N$10,FOL,Presentación!$BA227,FALSE)),"")</f>
        <v/>
      </c>
      <c r="E247" s="157"/>
      <c r="F247" s="158"/>
      <c r="G247" s="265" t="str">
        <f>IFERROR(IF(HLOOKUP(Presentación!$N$10,ENT,Presentación!$BA227,FALSE)=0,"",HLOOKUP(Presentación!$N$10,ENT,Presentación!$BA227,FALSE)),"")</f>
        <v/>
      </c>
      <c r="H247" s="266"/>
      <c r="I247" s="266"/>
      <c r="J247" s="267"/>
      <c r="K247" s="113" t="str">
        <f t="shared" si="18"/>
        <v/>
      </c>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c r="AO247" s="114"/>
      <c r="AP247" s="114"/>
      <c r="AQ247" s="114"/>
      <c r="AR247" s="114"/>
      <c r="AS247" s="114"/>
      <c r="AT247" s="114"/>
      <c r="AU247" s="114"/>
      <c r="AV247" s="114"/>
      <c r="AW247" s="114"/>
      <c r="AX247" s="114"/>
      <c r="AY247" s="114"/>
      <c r="AZ247" s="114"/>
      <c r="BA247" s="114"/>
      <c r="BB247" s="114"/>
      <c r="BC247" s="114"/>
      <c r="BD247" s="114"/>
      <c r="BE247" s="114"/>
      <c r="BG247" s="37">
        <f t="shared" si="19"/>
        <v>0</v>
      </c>
      <c r="BK247" s="57">
        <f t="shared" si="20"/>
        <v>0</v>
      </c>
      <c r="BL247" s="57">
        <f t="shared" si="21"/>
        <v>0</v>
      </c>
      <c r="BM247" s="57">
        <f t="shared" si="22"/>
        <v>0</v>
      </c>
      <c r="BN247" s="101">
        <f t="shared" si="23"/>
        <v>0</v>
      </c>
    </row>
    <row r="248" spans="3:66" ht="15" customHeight="1">
      <c r="C248" s="88" t="s">
        <v>582</v>
      </c>
      <c r="D248" s="156" t="str">
        <f>IFERROR(IF(HLOOKUP(Presentación!$N$10,FOL,Presentación!$BA228,FALSE)=0,"",HLOOKUP(Presentación!$N$10,FOL,Presentación!$BA228,FALSE)),"")</f>
        <v/>
      </c>
      <c r="E248" s="157"/>
      <c r="F248" s="158"/>
      <c r="G248" s="265" t="str">
        <f>IFERROR(IF(HLOOKUP(Presentación!$N$10,ENT,Presentación!$BA228,FALSE)=0,"",HLOOKUP(Presentación!$N$10,ENT,Presentación!$BA228,FALSE)),"")</f>
        <v/>
      </c>
      <c r="H248" s="266"/>
      <c r="I248" s="266"/>
      <c r="J248" s="267"/>
      <c r="K248" s="113" t="str">
        <f t="shared" si="18"/>
        <v/>
      </c>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14"/>
      <c r="AY248" s="114"/>
      <c r="AZ248" s="114"/>
      <c r="BA248" s="114"/>
      <c r="BB248" s="114"/>
      <c r="BC248" s="114"/>
      <c r="BD248" s="114"/>
      <c r="BE248" s="114"/>
      <c r="BG248" s="37">
        <f t="shared" si="19"/>
        <v>0</v>
      </c>
      <c r="BK248" s="57">
        <f t="shared" si="20"/>
        <v>0</v>
      </c>
      <c r="BL248" s="57">
        <f t="shared" si="21"/>
        <v>0</v>
      </c>
      <c r="BM248" s="57">
        <f t="shared" si="22"/>
        <v>0</v>
      </c>
      <c r="BN248" s="101">
        <f t="shared" si="23"/>
        <v>0</v>
      </c>
    </row>
    <row r="249" spans="3:66" ht="15" customHeight="1">
      <c r="C249" s="88" t="s">
        <v>583</v>
      </c>
      <c r="D249" s="156" t="str">
        <f>IFERROR(IF(HLOOKUP(Presentación!$N$10,FOL,Presentación!$BA229,FALSE)=0,"",HLOOKUP(Presentación!$N$10,FOL,Presentación!$BA229,FALSE)),"")</f>
        <v/>
      </c>
      <c r="E249" s="157"/>
      <c r="F249" s="158"/>
      <c r="G249" s="265" t="str">
        <f>IFERROR(IF(HLOOKUP(Presentación!$N$10,ENT,Presentación!$BA229,FALSE)=0,"",HLOOKUP(Presentación!$N$10,ENT,Presentación!$BA229,FALSE)),"")</f>
        <v/>
      </c>
      <c r="H249" s="266"/>
      <c r="I249" s="266"/>
      <c r="J249" s="267"/>
      <c r="K249" s="113" t="str">
        <f t="shared" si="18"/>
        <v/>
      </c>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4"/>
      <c r="AY249" s="114"/>
      <c r="AZ249" s="114"/>
      <c r="BA249" s="114"/>
      <c r="BB249" s="114"/>
      <c r="BC249" s="114"/>
      <c r="BD249" s="114"/>
      <c r="BE249" s="114"/>
      <c r="BG249" s="37">
        <f t="shared" si="19"/>
        <v>0</v>
      </c>
      <c r="BK249" s="57">
        <f t="shared" si="20"/>
        <v>0</v>
      </c>
      <c r="BL249" s="57">
        <f t="shared" si="21"/>
        <v>0</v>
      </c>
      <c r="BM249" s="57">
        <f t="shared" si="22"/>
        <v>0</v>
      </c>
      <c r="BN249" s="101">
        <f t="shared" si="23"/>
        <v>0</v>
      </c>
    </row>
    <row r="250" spans="3:66" ht="15" customHeight="1">
      <c r="C250" s="88" t="s">
        <v>584</v>
      </c>
      <c r="D250" s="156" t="str">
        <f>IFERROR(IF(HLOOKUP(Presentación!$N$10,FOL,Presentación!$BA230,FALSE)=0,"",HLOOKUP(Presentación!$N$10,FOL,Presentación!$BA230,FALSE)),"")</f>
        <v/>
      </c>
      <c r="E250" s="157"/>
      <c r="F250" s="158"/>
      <c r="G250" s="265" t="str">
        <f>IFERROR(IF(HLOOKUP(Presentación!$N$10,ENT,Presentación!$BA230,FALSE)=0,"",HLOOKUP(Presentación!$N$10,ENT,Presentación!$BA230,FALSE)),"")</f>
        <v/>
      </c>
      <c r="H250" s="266"/>
      <c r="I250" s="266"/>
      <c r="J250" s="267"/>
      <c r="K250" s="113" t="str">
        <f t="shared" si="18"/>
        <v/>
      </c>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4"/>
      <c r="AY250" s="114"/>
      <c r="AZ250" s="114"/>
      <c r="BA250" s="114"/>
      <c r="BB250" s="114"/>
      <c r="BC250" s="114"/>
      <c r="BD250" s="114"/>
      <c r="BE250" s="114"/>
      <c r="BG250" s="37">
        <f t="shared" si="19"/>
        <v>0</v>
      </c>
      <c r="BK250" s="57">
        <f t="shared" si="20"/>
        <v>0</v>
      </c>
      <c r="BL250" s="57">
        <f t="shared" si="21"/>
        <v>0</v>
      </c>
      <c r="BM250" s="57">
        <f t="shared" si="22"/>
        <v>0</v>
      </c>
      <c r="BN250" s="101">
        <f t="shared" si="23"/>
        <v>0</v>
      </c>
    </row>
    <row r="251" spans="3:66" ht="15" customHeight="1">
      <c r="C251" s="88" t="s">
        <v>585</v>
      </c>
      <c r="D251" s="156" t="str">
        <f>IFERROR(IF(HLOOKUP(Presentación!$N$10,FOL,Presentación!$BA231,FALSE)=0,"",HLOOKUP(Presentación!$N$10,FOL,Presentación!$BA231,FALSE)),"")</f>
        <v/>
      </c>
      <c r="E251" s="157"/>
      <c r="F251" s="158"/>
      <c r="G251" s="265" t="str">
        <f>IFERROR(IF(HLOOKUP(Presentación!$N$10,ENT,Presentación!$BA231,FALSE)=0,"",HLOOKUP(Presentación!$N$10,ENT,Presentación!$BA231,FALSE)),"")</f>
        <v/>
      </c>
      <c r="H251" s="266"/>
      <c r="I251" s="266"/>
      <c r="J251" s="267"/>
      <c r="K251" s="113" t="str">
        <f t="shared" si="18"/>
        <v/>
      </c>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c r="AO251" s="114"/>
      <c r="AP251" s="114"/>
      <c r="AQ251" s="114"/>
      <c r="AR251" s="114"/>
      <c r="AS251" s="114"/>
      <c r="AT251" s="114"/>
      <c r="AU251" s="114"/>
      <c r="AV251" s="114"/>
      <c r="AW251" s="114"/>
      <c r="AX251" s="114"/>
      <c r="AY251" s="114"/>
      <c r="AZ251" s="114"/>
      <c r="BA251" s="114"/>
      <c r="BB251" s="114"/>
      <c r="BC251" s="114"/>
      <c r="BD251" s="114"/>
      <c r="BE251" s="114"/>
      <c r="BG251" s="37">
        <f t="shared" si="19"/>
        <v>0</v>
      </c>
      <c r="BK251" s="57">
        <f t="shared" si="20"/>
        <v>0</v>
      </c>
      <c r="BL251" s="57">
        <f t="shared" si="21"/>
        <v>0</v>
      </c>
      <c r="BM251" s="57">
        <f t="shared" si="22"/>
        <v>0</v>
      </c>
      <c r="BN251" s="101">
        <f t="shared" si="23"/>
        <v>0</v>
      </c>
    </row>
    <row r="252" spans="3:66" ht="15" customHeight="1">
      <c r="C252" s="88" t="s">
        <v>586</v>
      </c>
      <c r="D252" s="156" t="str">
        <f>IFERROR(IF(HLOOKUP(Presentación!$N$10,FOL,Presentación!$BA232,FALSE)=0,"",HLOOKUP(Presentación!$N$10,FOL,Presentación!$BA232,FALSE)),"")</f>
        <v/>
      </c>
      <c r="E252" s="157"/>
      <c r="F252" s="158"/>
      <c r="G252" s="265" t="str">
        <f>IFERROR(IF(HLOOKUP(Presentación!$N$10,ENT,Presentación!$BA232,FALSE)=0,"",HLOOKUP(Presentación!$N$10,ENT,Presentación!$BA232,FALSE)),"")</f>
        <v/>
      </c>
      <c r="H252" s="266"/>
      <c r="I252" s="266"/>
      <c r="J252" s="267"/>
      <c r="K252" s="113" t="str">
        <f t="shared" si="18"/>
        <v/>
      </c>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4"/>
      <c r="AY252" s="114"/>
      <c r="AZ252" s="114"/>
      <c r="BA252" s="114"/>
      <c r="BB252" s="114"/>
      <c r="BC252" s="114"/>
      <c r="BD252" s="114"/>
      <c r="BE252" s="114"/>
      <c r="BG252" s="37">
        <f t="shared" si="19"/>
        <v>0</v>
      </c>
      <c r="BK252" s="57">
        <f t="shared" si="20"/>
        <v>0</v>
      </c>
      <c r="BL252" s="57">
        <f t="shared" si="21"/>
        <v>0</v>
      </c>
      <c r="BM252" s="57">
        <f t="shared" si="22"/>
        <v>0</v>
      </c>
      <c r="BN252" s="101">
        <f t="shared" si="23"/>
        <v>0</v>
      </c>
    </row>
    <row r="253" spans="3:66" ht="15" customHeight="1">
      <c r="C253" s="88" t="s">
        <v>587</v>
      </c>
      <c r="D253" s="156" t="str">
        <f>IFERROR(IF(HLOOKUP(Presentación!$N$10,FOL,Presentación!$BA233,FALSE)=0,"",HLOOKUP(Presentación!$N$10,FOL,Presentación!$BA233,FALSE)),"")</f>
        <v/>
      </c>
      <c r="E253" s="157"/>
      <c r="F253" s="158"/>
      <c r="G253" s="265" t="str">
        <f>IFERROR(IF(HLOOKUP(Presentación!$N$10,ENT,Presentación!$BA233,FALSE)=0,"",HLOOKUP(Presentación!$N$10,ENT,Presentación!$BA233,FALSE)),"")</f>
        <v/>
      </c>
      <c r="H253" s="266"/>
      <c r="I253" s="266"/>
      <c r="J253" s="267"/>
      <c r="K253" s="113" t="str">
        <f t="shared" si="18"/>
        <v/>
      </c>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c r="AO253" s="114"/>
      <c r="AP253" s="114"/>
      <c r="AQ253" s="114"/>
      <c r="AR253" s="114"/>
      <c r="AS253" s="114"/>
      <c r="AT253" s="114"/>
      <c r="AU253" s="114"/>
      <c r="AV253" s="114"/>
      <c r="AW253" s="114"/>
      <c r="AX253" s="114"/>
      <c r="AY253" s="114"/>
      <c r="AZ253" s="114"/>
      <c r="BA253" s="114"/>
      <c r="BB253" s="114"/>
      <c r="BC253" s="114"/>
      <c r="BD253" s="114"/>
      <c r="BE253" s="114"/>
      <c r="BG253" s="37">
        <f t="shared" si="19"/>
        <v>0</v>
      </c>
      <c r="BK253" s="57">
        <f t="shared" si="20"/>
        <v>0</v>
      </c>
      <c r="BL253" s="57">
        <f t="shared" si="21"/>
        <v>0</v>
      </c>
      <c r="BM253" s="57">
        <f t="shared" si="22"/>
        <v>0</v>
      </c>
      <c r="BN253" s="101">
        <f t="shared" si="23"/>
        <v>0</v>
      </c>
    </row>
    <row r="254" spans="3:66" ht="15" customHeight="1">
      <c r="C254" s="88" t="s">
        <v>588</v>
      </c>
      <c r="D254" s="156" t="str">
        <f>IFERROR(IF(HLOOKUP(Presentación!$N$10,FOL,Presentación!$BA234,FALSE)=0,"",HLOOKUP(Presentación!$N$10,FOL,Presentación!$BA234,FALSE)),"")</f>
        <v/>
      </c>
      <c r="E254" s="157"/>
      <c r="F254" s="158"/>
      <c r="G254" s="265" t="str">
        <f>IFERROR(IF(HLOOKUP(Presentación!$N$10,ENT,Presentación!$BA234,FALSE)=0,"",HLOOKUP(Presentación!$N$10,ENT,Presentación!$BA234,FALSE)),"")</f>
        <v/>
      </c>
      <c r="H254" s="266"/>
      <c r="I254" s="266"/>
      <c r="J254" s="267"/>
      <c r="K254" s="113" t="str">
        <f t="shared" si="18"/>
        <v/>
      </c>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c r="AO254" s="114"/>
      <c r="AP254" s="114"/>
      <c r="AQ254" s="114"/>
      <c r="AR254" s="114"/>
      <c r="AS254" s="114"/>
      <c r="AT254" s="114"/>
      <c r="AU254" s="114"/>
      <c r="AV254" s="114"/>
      <c r="AW254" s="114"/>
      <c r="AX254" s="114"/>
      <c r="AY254" s="114"/>
      <c r="AZ254" s="114"/>
      <c r="BA254" s="114"/>
      <c r="BB254" s="114"/>
      <c r="BC254" s="114"/>
      <c r="BD254" s="114"/>
      <c r="BE254" s="114"/>
      <c r="BG254" s="37">
        <f t="shared" si="19"/>
        <v>0</v>
      </c>
      <c r="BK254" s="57">
        <f t="shared" si="20"/>
        <v>0</v>
      </c>
      <c r="BL254" s="57">
        <f t="shared" si="21"/>
        <v>0</v>
      </c>
      <c r="BM254" s="57">
        <f t="shared" si="22"/>
        <v>0</v>
      </c>
      <c r="BN254" s="101">
        <f t="shared" si="23"/>
        <v>0</v>
      </c>
    </row>
    <row r="255" spans="3:66" ht="15" customHeight="1">
      <c r="C255" s="88" t="s">
        <v>589</v>
      </c>
      <c r="D255" s="156" t="str">
        <f>IFERROR(IF(HLOOKUP(Presentación!$N$10,FOL,Presentación!$BA235,FALSE)=0,"",HLOOKUP(Presentación!$N$10,FOL,Presentación!$BA235,FALSE)),"")</f>
        <v/>
      </c>
      <c r="E255" s="157"/>
      <c r="F255" s="158"/>
      <c r="G255" s="265" t="str">
        <f>IFERROR(IF(HLOOKUP(Presentación!$N$10,ENT,Presentación!$BA235,FALSE)=0,"",HLOOKUP(Presentación!$N$10,ENT,Presentación!$BA235,FALSE)),"")</f>
        <v/>
      </c>
      <c r="H255" s="266"/>
      <c r="I255" s="266"/>
      <c r="J255" s="267"/>
      <c r="K255" s="113" t="str">
        <f t="shared" si="18"/>
        <v/>
      </c>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c r="AO255" s="114"/>
      <c r="AP255" s="114"/>
      <c r="AQ255" s="114"/>
      <c r="AR255" s="114"/>
      <c r="AS255" s="114"/>
      <c r="AT255" s="114"/>
      <c r="AU255" s="114"/>
      <c r="AV255" s="114"/>
      <c r="AW255" s="114"/>
      <c r="AX255" s="114"/>
      <c r="AY255" s="114"/>
      <c r="AZ255" s="114"/>
      <c r="BA255" s="114"/>
      <c r="BB255" s="114"/>
      <c r="BC255" s="114"/>
      <c r="BD255" s="114"/>
      <c r="BE255" s="114"/>
      <c r="BG255" s="37">
        <f t="shared" si="19"/>
        <v>0</v>
      </c>
      <c r="BK255" s="57">
        <f t="shared" si="20"/>
        <v>0</v>
      </c>
      <c r="BL255" s="57">
        <f t="shared" si="21"/>
        <v>0</v>
      </c>
      <c r="BM255" s="57">
        <f t="shared" si="22"/>
        <v>0</v>
      </c>
      <c r="BN255" s="101">
        <f t="shared" si="23"/>
        <v>0</v>
      </c>
    </row>
    <row r="256" spans="3:66" ht="15" customHeight="1">
      <c r="C256" s="88" t="s">
        <v>590</v>
      </c>
      <c r="D256" s="156" t="str">
        <f>IFERROR(IF(HLOOKUP(Presentación!$N$10,FOL,Presentación!$BA236,FALSE)=0,"",HLOOKUP(Presentación!$N$10,FOL,Presentación!$BA236,FALSE)),"")</f>
        <v/>
      </c>
      <c r="E256" s="157"/>
      <c r="F256" s="158"/>
      <c r="G256" s="265" t="str">
        <f>IFERROR(IF(HLOOKUP(Presentación!$N$10,ENT,Presentación!$BA236,FALSE)=0,"",HLOOKUP(Presentación!$N$10,ENT,Presentación!$BA236,FALSE)),"")</f>
        <v/>
      </c>
      <c r="H256" s="266"/>
      <c r="I256" s="266"/>
      <c r="J256" s="267"/>
      <c r="K256" s="113" t="str">
        <f t="shared" si="18"/>
        <v/>
      </c>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c r="AO256" s="114"/>
      <c r="AP256" s="114"/>
      <c r="AQ256" s="114"/>
      <c r="AR256" s="114"/>
      <c r="AS256" s="114"/>
      <c r="AT256" s="114"/>
      <c r="AU256" s="114"/>
      <c r="AV256" s="114"/>
      <c r="AW256" s="114"/>
      <c r="AX256" s="114"/>
      <c r="AY256" s="114"/>
      <c r="AZ256" s="114"/>
      <c r="BA256" s="114"/>
      <c r="BB256" s="114"/>
      <c r="BC256" s="114"/>
      <c r="BD256" s="114"/>
      <c r="BE256" s="114"/>
      <c r="BG256" s="37">
        <f t="shared" si="19"/>
        <v>0</v>
      </c>
      <c r="BK256" s="57">
        <f t="shared" si="20"/>
        <v>0</v>
      </c>
      <c r="BL256" s="57">
        <f t="shared" si="21"/>
        <v>0</v>
      </c>
      <c r="BM256" s="57">
        <f t="shared" si="22"/>
        <v>0</v>
      </c>
      <c r="BN256" s="101">
        <f t="shared" si="23"/>
        <v>0</v>
      </c>
    </row>
    <row r="257" spans="3:66" ht="15" customHeight="1">
      <c r="C257" s="88" t="s">
        <v>591</v>
      </c>
      <c r="D257" s="156" t="str">
        <f>IFERROR(IF(HLOOKUP(Presentación!$N$10,FOL,Presentación!$BA237,FALSE)=0,"",HLOOKUP(Presentación!$N$10,FOL,Presentación!$BA237,FALSE)),"")</f>
        <v/>
      </c>
      <c r="E257" s="157"/>
      <c r="F257" s="158"/>
      <c r="G257" s="265" t="str">
        <f>IFERROR(IF(HLOOKUP(Presentación!$N$10,ENT,Presentación!$BA237,FALSE)=0,"",HLOOKUP(Presentación!$N$10,ENT,Presentación!$BA237,FALSE)),"")</f>
        <v/>
      </c>
      <c r="H257" s="266"/>
      <c r="I257" s="266"/>
      <c r="J257" s="267"/>
      <c r="K257" s="113" t="str">
        <f t="shared" si="18"/>
        <v/>
      </c>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c r="AO257" s="114"/>
      <c r="AP257" s="114"/>
      <c r="AQ257" s="114"/>
      <c r="AR257" s="114"/>
      <c r="AS257" s="114"/>
      <c r="AT257" s="114"/>
      <c r="AU257" s="114"/>
      <c r="AV257" s="114"/>
      <c r="AW257" s="114"/>
      <c r="AX257" s="114"/>
      <c r="AY257" s="114"/>
      <c r="AZ257" s="114"/>
      <c r="BA257" s="114"/>
      <c r="BB257" s="114"/>
      <c r="BC257" s="114"/>
      <c r="BD257" s="114"/>
      <c r="BE257" s="114"/>
      <c r="BG257" s="37">
        <f t="shared" si="19"/>
        <v>0</v>
      </c>
      <c r="BK257" s="57">
        <f t="shared" si="20"/>
        <v>0</v>
      </c>
      <c r="BL257" s="57">
        <f t="shared" si="21"/>
        <v>0</v>
      </c>
      <c r="BM257" s="57">
        <f t="shared" si="22"/>
        <v>0</v>
      </c>
      <c r="BN257" s="101">
        <f t="shared" si="23"/>
        <v>0</v>
      </c>
    </row>
    <row r="258" spans="3:66" ht="15" customHeight="1">
      <c r="C258" s="88" t="s">
        <v>592</v>
      </c>
      <c r="D258" s="156" t="str">
        <f>IFERROR(IF(HLOOKUP(Presentación!$N$10,FOL,Presentación!$BA238,FALSE)=0,"",HLOOKUP(Presentación!$N$10,FOL,Presentación!$BA238,FALSE)),"")</f>
        <v/>
      </c>
      <c r="E258" s="157"/>
      <c r="F258" s="158"/>
      <c r="G258" s="265" t="str">
        <f>IFERROR(IF(HLOOKUP(Presentación!$N$10,ENT,Presentación!$BA238,FALSE)=0,"",HLOOKUP(Presentación!$N$10,ENT,Presentación!$BA238,FALSE)),"")</f>
        <v/>
      </c>
      <c r="H258" s="266"/>
      <c r="I258" s="266"/>
      <c r="J258" s="267"/>
      <c r="K258" s="113" t="str">
        <f t="shared" si="18"/>
        <v/>
      </c>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c r="AO258" s="114"/>
      <c r="AP258" s="114"/>
      <c r="AQ258" s="114"/>
      <c r="AR258" s="114"/>
      <c r="AS258" s="114"/>
      <c r="AT258" s="114"/>
      <c r="AU258" s="114"/>
      <c r="AV258" s="114"/>
      <c r="AW258" s="114"/>
      <c r="AX258" s="114"/>
      <c r="AY258" s="114"/>
      <c r="AZ258" s="114"/>
      <c r="BA258" s="114"/>
      <c r="BB258" s="114"/>
      <c r="BC258" s="114"/>
      <c r="BD258" s="114"/>
      <c r="BE258" s="114"/>
      <c r="BG258" s="37">
        <f t="shared" si="19"/>
        <v>0</v>
      </c>
      <c r="BK258" s="57">
        <f t="shared" si="20"/>
        <v>0</v>
      </c>
      <c r="BL258" s="57">
        <f t="shared" si="21"/>
        <v>0</v>
      </c>
      <c r="BM258" s="57">
        <f t="shared" si="22"/>
        <v>0</v>
      </c>
      <c r="BN258" s="101">
        <f t="shared" si="23"/>
        <v>0</v>
      </c>
    </row>
    <row r="259" spans="3:66" ht="15" customHeight="1">
      <c r="C259" s="88" t="s">
        <v>593</v>
      </c>
      <c r="D259" s="156" t="str">
        <f>IFERROR(IF(HLOOKUP(Presentación!$N$10,FOL,Presentación!$BA239,FALSE)=0,"",HLOOKUP(Presentación!$N$10,FOL,Presentación!$BA239,FALSE)),"")</f>
        <v/>
      </c>
      <c r="E259" s="157"/>
      <c r="F259" s="158"/>
      <c r="G259" s="265" t="str">
        <f>IFERROR(IF(HLOOKUP(Presentación!$N$10,ENT,Presentación!$BA239,FALSE)=0,"",HLOOKUP(Presentación!$N$10,ENT,Presentación!$BA239,FALSE)),"")</f>
        <v/>
      </c>
      <c r="H259" s="266"/>
      <c r="I259" s="266"/>
      <c r="J259" s="267"/>
      <c r="K259" s="113" t="str">
        <f t="shared" si="18"/>
        <v/>
      </c>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c r="AO259" s="114"/>
      <c r="AP259" s="114"/>
      <c r="AQ259" s="114"/>
      <c r="AR259" s="114"/>
      <c r="AS259" s="114"/>
      <c r="AT259" s="114"/>
      <c r="AU259" s="114"/>
      <c r="AV259" s="114"/>
      <c r="AW259" s="114"/>
      <c r="AX259" s="114"/>
      <c r="AY259" s="114"/>
      <c r="AZ259" s="114"/>
      <c r="BA259" s="114"/>
      <c r="BB259" s="114"/>
      <c r="BC259" s="114"/>
      <c r="BD259" s="114"/>
      <c r="BE259" s="114"/>
      <c r="BG259" s="37">
        <f t="shared" si="19"/>
        <v>0</v>
      </c>
      <c r="BK259" s="57">
        <f t="shared" si="20"/>
        <v>0</v>
      </c>
      <c r="BL259" s="57">
        <f t="shared" si="21"/>
        <v>0</v>
      </c>
      <c r="BM259" s="57">
        <f t="shared" si="22"/>
        <v>0</v>
      </c>
      <c r="BN259" s="101">
        <f t="shared" si="23"/>
        <v>0</v>
      </c>
    </row>
    <row r="260" spans="3:66" ht="15" customHeight="1">
      <c r="C260" s="88" t="s">
        <v>594</v>
      </c>
      <c r="D260" s="156" t="str">
        <f>IFERROR(IF(HLOOKUP(Presentación!$N$10,FOL,Presentación!$BA240,FALSE)=0,"",HLOOKUP(Presentación!$N$10,FOL,Presentación!$BA240,FALSE)),"")</f>
        <v/>
      </c>
      <c r="E260" s="157"/>
      <c r="F260" s="158"/>
      <c r="G260" s="265" t="str">
        <f>IFERROR(IF(HLOOKUP(Presentación!$N$10,ENT,Presentación!$BA240,FALSE)=0,"",HLOOKUP(Presentación!$N$10,ENT,Presentación!$BA240,FALSE)),"")</f>
        <v/>
      </c>
      <c r="H260" s="266"/>
      <c r="I260" s="266"/>
      <c r="J260" s="267"/>
      <c r="K260" s="113" t="str">
        <f t="shared" si="18"/>
        <v/>
      </c>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c r="AO260" s="114"/>
      <c r="AP260" s="114"/>
      <c r="AQ260" s="114"/>
      <c r="AR260" s="114"/>
      <c r="AS260" s="114"/>
      <c r="AT260" s="114"/>
      <c r="AU260" s="114"/>
      <c r="AV260" s="114"/>
      <c r="AW260" s="114"/>
      <c r="AX260" s="114"/>
      <c r="AY260" s="114"/>
      <c r="AZ260" s="114"/>
      <c r="BA260" s="114"/>
      <c r="BB260" s="114"/>
      <c r="BC260" s="114"/>
      <c r="BD260" s="114"/>
      <c r="BE260" s="114"/>
      <c r="BG260" s="37">
        <f t="shared" si="19"/>
        <v>0</v>
      </c>
      <c r="BK260" s="57">
        <f t="shared" si="20"/>
        <v>0</v>
      </c>
      <c r="BL260" s="57">
        <f t="shared" si="21"/>
        <v>0</v>
      </c>
      <c r="BM260" s="57">
        <f t="shared" si="22"/>
        <v>0</v>
      </c>
      <c r="BN260" s="101">
        <f t="shared" si="23"/>
        <v>0</v>
      </c>
    </row>
    <row r="261" spans="3:66" ht="15" customHeight="1">
      <c r="C261" s="88" t="s">
        <v>595</v>
      </c>
      <c r="D261" s="156" t="str">
        <f>IFERROR(IF(HLOOKUP(Presentación!$N$10,FOL,Presentación!$BA241,FALSE)=0,"",HLOOKUP(Presentación!$N$10,FOL,Presentación!$BA241,FALSE)),"")</f>
        <v/>
      </c>
      <c r="E261" s="157"/>
      <c r="F261" s="158"/>
      <c r="G261" s="265" t="str">
        <f>IFERROR(IF(HLOOKUP(Presentación!$N$10,ENT,Presentación!$BA241,FALSE)=0,"",HLOOKUP(Presentación!$N$10,ENT,Presentación!$BA241,FALSE)),"")</f>
        <v/>
      </c>
      <c r="H261" s="266"/>
      <c r="I261" s="266"/>
      <c r="J261" s="267"/>
      <c r="K261" s="113" t="str">
        <f t="shared" si="18"/>
        <v/>
      </c>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c r="AO261" s="114"/>
      <c r="AP261" s="114"/>
      <c r="AQ261" s="114"/>
      <c r="AR261" s="114"/>
      <c r="AS261" s="114"/>
      <c r="AT261" s="114"/>
      <c r="AU261" s="114"/>
      <c r="AV261" s="114"/>
      <c r="AW261" s="114"/>
      <c r="AX261" s="114"/>
      <c r="AY261" s="114"/>
      <c r="AZ261" s="114"/>
      <c r="BA261" s="114"/>
      <c r="BB261" s="114"/>
      <c r="BC261" s="114"/>
      <c r="BD261" s="114"/>
      <c r="BE261" s="114"/>
      <c r="BG261" s="37">
        <f t="shared" si="19"/>
        <v>0</v>
      </c>
      <c r="BK261" s="57">
        <f t="shared" si="20"/>
        <v>0</v>
      </c>
      <c r="BL261" s="57">
        <f t="shared" si="21"/>
        <v>0</v>
      </c>
      <c r="BM261" s="57">
        <f t="shared" si="22"/>
        <v>0</v>
      </c>
      <c r="BN261" s="101">
        <f t="shared" si="23"/>
        <v>0</v>
      </c>
    </row>
    <row r="262" spans="3:66" ht="15" customHeight="1">
      <c r="C262" s="88" t="s">
        <v>596</v>
      </c>
      <c r="D262" s="156" t="str">
        <f>IFERROR(IF(HLOOKUP(Presentación!$N$10,FOL,Presentación!$BA242,FALSE)=0,"",HLOOKUP(Presentación!$N$10,FOL,Presentación!$BA242,FALSE)),"")</f>
        <v/>
      </c>
      <c r="E262" s="157"/>
      <c r="F262" s="158"/>
      <c r="G262" s="265" t="str">
        <f>IFERROR(IF(HLOOKUP(Presentación!$N$10,ENT,Presentación!$BA242,FALSE)=0,"",HLOOKUP(Presentación!$N$10,ENT,Presentación!$BA242,FALSE)),"")</f>
        <v/>
      </c>
      <c r="H262" s="266"/>
      <c r="I262" s="266"/>
      <c r="J262" s="267"/>
      <c r="K262" s="113" t="str">
        <f t="shared" si="18"/>
        <v/>
      </c>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c r="AO262" s="114"/>
      <c r="AP262" s="114"/>
      <c r="AQ262" s="114"/>
      <c r="AR262" s="114"/>
      <c r="AS262" s="114"/>
      <c r="AT262" s="114"/>
      <c r="AU262" s="114"/>
      <c r="AV262" s="114"/>
      <c r="AW262" s="114"/>
      <c r="AX262" s="114"/>
      <c r="AY262" s="114"/>
      <c r="AZ262" s="114"/>
      <c r="BA262" s="114"/>
      <c r="BB262" s="114"/>
      <c r="BC262" s="114"/>
      <c r="BD262" s="114"/>
      <c r="BE262" s="114"/>
      <c r="BG262" s="37">
        <f t="shared" si="19"/>
        <v>0</v>
      </c>
      <c r="BK262" s="57">
        <f t="shared" si="20"/>
        <v>0</v>
      </c>
      <c r="BL262" s="57">
        <f t="shared" si="21"/>
        <v>0</v>
      </c>
      <c r="BM262" s="57">
        <f t="shared" si="22"/>
        <v>0</v>
      </c>
      <c r="BN262" s="101">
        <f t="shared" si="23"/>
        <v>0</v>
      </c>
    </row>
    <row r="263" spans="3:66" ht="15" customHeight="1">
      <c r="C263" s="88" t="s">
        <v>597</v>
      </c>
      <c r="D263" s="156" t="str">
        <f>IFERROR(IF(HLOOKUP(Presentación!$N$10,FOL,Presentación!$BA243,FALSE)=0,"",HLOOKUP(Presentación!$N$10,FOL,Presentación!$BA243,FALSE)),"")</f>
        <v/>
      </c>
      <c r="E263" s="157"/>
      <c r="F263" s="158"/>
      <c r="G263" s="265" t="str">
        <f>IFERROR(IF(HLOOKUP(Presentación!$N$10,ENT,Presentación!$BA243,FALSE)=0,"",HLOOKUP(Presentación!$N$10,ENT,Presentación!$BA243,FALSE)),"")</f>
        <v/>
      </c>
      <c r="H263" s="266"/>
      <c r="I263" s="266"/>
      <c r="J263" s="267"/>
      <c r="K263" s="113" t="str">
        <f t="shared" si="18"/>
        <v/>
      </c>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c r="AO263" s="114"/>
      <c r="AP263" s="114"/>
      <c r="AQ263" s="114"/>
      <c r="AR263" s="114"/>
      <c r="AS263" s="114"/>
      <c r="AT263" s="114"/>
      <c r="AU263" s="114"/>
      <c r="AV263" s="114"/>
      <c r="AW263" s="114"/>
      <c r="AX263" s="114"/>
      <c r="AY263" s="114"/>
      <c r="AZ263" s="114"/>
      <c r="BA263" s="114"/>
      <c r="BB263" s="114"/>
      <c r="BC263" s="114"/>
      <c r="BD263" s="114"/>
      <c r="BE263" s="114"/>
      <c r="BG263" s="37">
        <f t="shared" si="19"/>
        <v>0</v>
      </c>
      <c r="BK263" s="57">
        <f t="shared" si="20"/>
        <v>0</v>
      </c>
      <c r="BL263" s="57">
        <f t="shared" si="21"/>
        <v>0</v>
      </c>
      <c r="BM263" s="57">
        <f t="shared" si="22"/>
        <v>0</v>
      </c>
      <c r="BN263" s="101">
        <f t="shared" si="23"/>
        <v>0</v>
      </c>
    </row>
    <row r="264" spans="3:66" ht="15" customHeight="1">
      <c r="C264" s="88" t="s">
        <v>598</v>
      </c>
      <c r="D264" s="156" t="str">
        <f>IFERROR(IF(HLOOKUP(Presentación!$N$10,FOL,Presentación!$BA244,FALSE)=0,"",HLOOKUP(Presentación!$N$10,FOL,Presentación!$BA244,FALSE)),"")</f>
        <v/>
      </c>
      <c r="E264" s="157"/>
      <c r="F264" s="158"/>
      <c r="G264" s="265" t="str">
        <f>IFERROR(IF(HLOOKUP(Presentación!$N$10,ENT,Presentación!$BA244,FALSE)=0,"",HLOOKUP(Presentación!$N$10,ENT,Presentación!$BA244,FALSE)),"")</f>
        <v/>
      </c>
      <c r="H264" s="266"/>
      <c r="I264" s="266"/>
      <c r="J264" s="267"/>
      <c r="K264" s="113" t="str">
        <f t="shared" si="18"/>
        <v/>
      </c>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c r="AO264" s="114"/>
      <c r="AP264" s="114"/>
      <c r="AQ264" s="114"/>
      <c r="AR264" s="114"/>
      <c r="AS264" s="114"/>
      <c r="AT264" s="114"/>
      <c r="AU264" s="114"/>
      <c r="AV264" s="114"/>
      <c r="AW264" s="114"/>
      <c r="AX264" s="114"/>
      <c r="AY264" s="114"/>
      <c r="AZ264" s="114"/>
      <c r="BA264" s="114"/>
      <c r="BB264" s="114"/>
      <c r="BC264" s="114"/>
      <c r="BD264" s="114"/>
      <c r="BE264" s="114"/>
      <c r="BG264" s="37">
        <f t="shared" si="19"/>
        <v>0</v>
      </c>
      <c r="BK264" s="57">
        <f t="shared" si="20"/>
        <v>0</v>
      </c>
      <c r="BL264" s="57">
        <f t="shared" si="21"/>
        <v>0</v>
      </c>
      <c r="BM264" s="57">
        <f t="shared" si="22"/>
        <v>0</v>
      </c>
      <c r="BN264" s="101">
        <f t="shared" si="23"/>
        <v>0</v>
      </c>
    </row>
    <row r="265" spans="3:66" ht="15" customHeight="1">
      <c r="C265" s="88" t="s">
        <v>599</v>
      </c>
      <c r="D265" s="156" t="str">
        <f>IFERROR(IF(HLOOKUP(Presentación!$N$10,FOL,Presentación!$BA245,FALSE)=0,"",HLOOKUP(Presentación!$N$10,FOL,Presentación!$BA245,FALSE)),"")</f>
        <v/>
      </c>
      <c r="E265" s="157"/>
      <c r="F265" s="158"/>
      <c r="G265" s="265" t="str">
        <f>IFERROR(IF(HLOOKUP(Presentación!$N$10,ENT,Presentación!$BA245,FALSE)=0,"",HLOOKUP(Presentación!$N$10,ENT,Presentación!$BA245,FALSE)),"")</f>
        <v/>
      </c>
      <c r="H265" s="266"/>
      <c r="I265" s="266"/>
      <c r="J265" s="267"/>
      <c r="K265" s="113" t="str">
        <f t="shared" si="18"/>
        <v/>
      </c>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c r="AO265" s="114"/>
      <c r="AP265" s="114"/>
      <c r="AQ265" s="114"/>
      <c r="AR265" s="114"/>
      <c r="AS265" s="114"/>
      <c r="AT265" s="114"/>
      <c r="AU265" s="114"/>
      <c r="AV265" s="114"/>
      <c r="AW265" s="114"/>
      <c r="AX265" s="114"/>
      <c r="AY265" s="114"/>
      <c r="AZ265" s="114"/>
      <c r="BA265" s="114"/>
      <c r="BB265" s="114"/>
      <c r="BC265" s="114"/>
      <c r="BD265" s="114"/>
      <c r="BE265" s="114"/>
      <c r="BG265" s="37">
        <f t="shared" si="19"/>
        <v>0</v>
      </c>
      <c r="BK265" s="57">
        <f t="shared" si="20"/>
        <v>0</v>
      </c>
      <c r="BL265" s="57">
        <f t="shared" si="21"/>
        <v>0</v>
      </c>
      <c r="BM265" s="57">
        <f t="shared" si="22"/>
        <v>0</v>
      </c>
      <c r="BN265" s="101">
        <f t="shared" si="23"/>
        <v>0</v>
      </c>
    </row>
    <row r="266" spans="3:66" ht="15" customHeight="1">
      <c r="C266" s="88" t="s">
        <v>600</v>
      </c>
      <c r="D266" s="156" t="str">
        <f>IFERROR(IF(HLOOKUP(Presentación!$N$10,FOL,Presentación!$BA246,FALSE)=0,"",HLOOKUP(Presentación!$N$10,FOL,Presentación!$BA246,FALSE)),"")</f>
        <v/>
      </c>
      <c r="E266" s="157"/>
      <c r="F266" s="158"/>
      <c r="G266" s="265" t="str">
        <f>IFERROR(IF(HLOOKUP(Presentación!$N$10,ENT,Presentación!$BA246,FALSE)=0,"",HLOOKUP(Presentación!$N$10,ENT,Presentación!$BA246,FALSE)),"")</f>
        <v/>
      </c>
      <c r="H266" s="266"/>
      <c r="I266" s="266"/>
      <c r="J266" s="267"/>
      <c r="K266" s="113" t="str">
        <f t="shared" si="18"/>
        <v/>
      </c>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c r="AO266" s="114"/>
      <c r="AP266" s="114"/>
      <c r="AQ266" s="114"/>
      <c r="AR266" s="114"/>
      <c r="AS266" s="114"/>
      <c r="AT266" s="114"/>
      <c r="AU266" s="114"/>
      <c r="AV266" s="114"/>
      <c r="AW266" s="114"/>
      <c r="AX266" s="114"/>
      <c r="AY266" s="114"/>
      <c r="AZ266" s="114"/>
      <c r="BA266" s="114"/>
      <c r="BB266" s="114"/>
      <c r="BC266" s="114"/>
      <c r="BD266" s="114"/>
      <c r="BE266" s="114"/>
      <c r="BG266" s="37">
        <f t="shared" si="19"/>
        <v>0</v>
      </c>
      <c r="BK266" s="57">
        <f t="shared" si="20"/>
        <v>0</v>
      </c>
      <c r="BL266" s="57">
        <f t="shared" si="21"/>
        <v>0</v>
      </c>
      <c r="BM266" s="57">
        <f t="shared" si="22"/>
        <v>0</v>
      </c>
      <c r="BN266" s="101">
        <f t="shared" si="23"/>
        <v>0</v>
      </c>
    </row>
    <row r="267" spans="3:66" ht="15" customHeight="1">
      <c r="C267" s="88" t="s">
        <v>601</v>
      </c>
      <c r="D267" s="156" t="str">
        <f>IFERROR(IF(HLOOKUP(Presentación!$N$10,FOL,Presentación!$BA247,FALSE)=0,"",HLOOKUP(Presentación!$N$10,FOL,Presentación!$BA247,FALSE)),"")</f>
        <v/>
      </c>
      <c r="E267" s="157"/>
      <c r="F267" s="158"/>
      <c r="G267" s="265" t="str">
        <f>IFERROR(IF(HLOOKUP(Presentación!$N$10,ENT,Presentación!$BA247,FALSE)=0,"",HLOOKUP(Presentación!$N$10,ENT,Presentación!$BA247,FALSE)),"")</f>
        <v/>
      </c>
      <c r="H267" s="266"/>
      <c r="I267" s="266"/>
      <c r="J267" s="267"/>
      <c r="K267" s="113" t="str">
        <f t="shared" si="18"/>
        <v/>
      </c>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c r="AO267" s="114"/>
      <c r="AP267" s="114"/>
      <c r="AQ267" s="114"/>
      <c r="AR267" s="114"/>
      <c r="AS267" s="114"/>
      <c r="AT267" s="114"/>
      <c r="AU267" s="114"/>
      <c r="AV267" s="114"/>
      <c r="AW267" s="114"/>
      <c r="AX267" s="114"/>
      <c r="AY267" s="114"/>
      <c r="AZ267" s="114"/>
      <c r="BA267" s="114"/>
      <c r="BB267" s="114"/>
      <c r="BC267" s="114"/>
      <c r="BD267" s="114"/>
      <c r="BE267" s="114"/>
      <c r="BG267" s="37">
        <f t="shared" si="19"/>
        <v>0</v>
      </c>
      <c r="BK267" s="57">
        <f t="shared" si="20"/>
        <v>0</v>
      </c>
      <c r="BL267" s="57">
        <f t="shared" si="21"/>
        <v>0</v>
      </c>
      <c r="BM267" s="57">
        <f t="shared" si="22"/>
        <v>0</v>
      </c>
      <c r="BN267" s="101">
        <f t="shared" si="23"/>
        <v>0</v>
      </c>
    </row>
    <row r="268" spans="3:66" ht="15" customHeight="1">
      <c r="C268" s="88" t="s">
        <v>602</v>
      </c>
      <c r="D268" s="156" t="str">
        <f>IFERROR(IF(HLOOKUP(Presentación!$N$10,FOL,Presentación!$BA248,FALSE)=0,"",HLOOKUP(Presentación!$N$10,FOL,Presentación!$BA248,FALSE)),"")</f>
        <v/>
      </c>
      <c r="E268" s="157"/>
      <c r="F268" s="158"/>
      <c r="G268" s="265" t="str">
        <f>IFERROR(IF(HLOOKUP(Presentación!$N$10,ENT,Presentación!$BA248,FALSE)=0,"",HLOOKUP(Presentación!$N$10,ENT,Presentación!$BA248,FALSE)),"")</f>
        <v/>
      </c>
      <c r="H268" s="266"/>
      <c r="I268" s="266"/>
      <c r="J268" s="267"/>
      <c r="K268" s="113" t="str">
        <f t="shared" si="18"/>
        <v/>
      </c>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c r="AO268" s="114"/>
      <c r="AP268" s="114"/>
      <c r="AQ268" s="114"/>
      <c r="AR268" s="114"/>
      <c r="AS268" s="114"/>
      <c r="AT268" s="114"/>
      <c r="AU268" s="114"/>
      <c r="AV268" s="114"/>
      <c r="AW268" s="114"/>
      <c r="AX268" s="114"/>
      <c r="AY268" s="114"/>
      <c r="AZ268" s="114"/>
      <c r="BA268" s="114"/>
      <c r="BB268" s="114"/>
      <c r="BC268" s="114"/>
      <c r="BD268" s="114"/>
      <c r="BE268" s="114"/>
      <c r="BG268" s="37">
        <f t="shared" si="19"/>
        <v>0</v>
      </c>
      <c r="BK268" s="57">
        <f t="shared" si="20"/>
        <v>0</v>
      </c>
      <c r="BL268" s="57">
        <f t="shared" si="21"/>
        <v>0</v>
      </c>
      <c r="BM268" s="57">
        <f t="shared" si="22"/>
        <v>0</v>
      </c>
      <c r="BN268" s="101">
        <f t="shared" si="23"/>
        <v>0</v>
      </c>
    </row>
    <row r="269" spans="3:66" ht="15" customHeight="1">
      <c r="C269" s="88" t="s">
        <v>603</v>
      </c>
      <c r="D269" s="156" t="str">
        <f>IFERROR(IF(HLOOKUP(Presentación!$N$10,FOL,Presentación!$BA249,FALSE)=0,"",HLOOKUP(Presentación!$N$10,FOL,Presentación!$BA249,FALSE)),"")</f>
        <v/>
      </c>
      <c r="E269" s="157"/>
      <c r="F269" s="158"/>
      <c r="G269" s="265" t="str">
        <f>IFERROR(IF(HLOOKUP(Presentación!$N$10,ENT,Presentación!$BA249,FALSE)=0,"",HLOOKUP(Presentación!$N$10,ENT,Presentación!$BA249,FALSE)),"")</f>
        <v/>
      </c>
      <c r="H269" s="266"/>
      <c r="I269" s="266"/>
      <c r="J269" s="267"/>
      <c r="K269" s="113" t="str">
        <f t="shared" si="18"/>
        <v/>
      </c>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c r="AO269" s="114"/>
      <c r="AP269" s="114"/>
      <c r="AQ269" s="114"/>
      <c r="AR269" s="114"/>
      <c r="AS269" s="114"/>
      <c r="AT269" s="114"/>
      <c r="AU269" s="114"/>
      <c r="AV269" s="114"/>
      <c r="AW269" s="114"/>
      <c r="AX269" s="114"/>
      <c r="AY269" s="114"/>
      <c r="AZ269" s="114"/>
      <c r="BA269" s="114"/>
      <c r="BB269" s="114"/>
      <c r="BC269" s="114"/>
      <c r="BD269" s="114"/>
      <c r="BE269" s="114"/>
      <c r="BG269" s="37">
        <f t="shared" si="19"/>
        <v>0</v>
      </c>
      <c r="BK269" s="57">
        <f t="shared" si="20"/>
        <v>0</v>
      </c>
      <c r="BL269" s="57">
        <f t="shared" si="21"/>
        <v>0</v>
      </c>
      <c r="BM269" s="57">
        <f t="shared" si="22"/>
        <v>0</v>
      </c>
      <c r="BN269" s="101">
        <f t="shared" si="23"/>
        <v>0</v>
      </c>
    </row>
    <row r="270" spans="3:66" ht="15" customHeight="1">
      <c r="C270" s="88" t="s">
        <v>604</v>
      </c>
      <c r="D270" s="156" t="str">
        <f>IFERROR(IF(HLOOKUP(Presentación!$N$10,FOL,Presentación!$BA250,FALSE)=0,"",HLOOKUP(Presentación!$N$10,FOL,Presentación!$BA250,FALSE)),"")</f>
        <v/>
      </c>
      <c r="E270" s="157"/>
      <c r="F270" s="158"/>
      <c r="G270" s="265" t="str">
        <f>IFERROR(IF(HLOOKUP(Presentación!$N$10,ENT,Presentación!$BA250,FALSE)=0,"",HLOOKUP(Presentación!$N$10,ENT,Presentación!$BA250,FALSE)),"")</f>
        <v/>
      </c>
      <c r="H270" s="266"/>
      <c r="I270" s="266"/>
      <c r="J270" s="267"/>
      <c r="K270" s="113" t="str">
        <f t="shared" si="18"/>
        <v/>
      </c>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c r="AO270" s="114"/>
      <c r="AP270" s="114"/>
      <c r="AQ270" s="114"/>
      <c r="AR270" s="114"/>
      <c r="AS270" s="114"/>
      <c r="AT270" s="114"/>
      <c r="AU270" s="114"/>
      <c r="AV270" s="114"/>
      <c r="AW270" s="114"/>
      <c r="AX270" s="114"/>
      <c r="AY270" s="114"/>
      <c r="AZ270" s="114"/>
      <c r="BA270" s="114"/>
      <c r="BB270" s="114"/>
      <c r="BC270" s="114"/>
      <c r="BD270" s="114"/>
      <c r="BE270" s="114"/>
      <c r="BG270" s="37">
        <f t="shared" si="19"/>
        <v>0</v>
      </c>
      <c r="BK270" s="57">
        <f t="shared" si="20"/>
        <v>0</v>
      </c>
      <c r="BL270" s="57">
        <f t="shared" si="21"/>
        <v>0</v>
      </c>
      <c r="BM270" s="57">
        <f t="shared" si="22"/>
        <v>0</v>
      </c>
      <c r="BN270" s="101">
        <f t="shared" si="23"/>
        <v>0</v>
      </c>
    </row>
    <row r="271" spans="3:66" ht="15" customHeight="1">
      <c r="C271" s="88" t="s">
        <v>605</v>
      </c>
      <c r="D271" s="156" t="str">
        <f>IFERROR(IF(HLOOKUP(Presentación!$N$10,FOL,Presentación!$BA251,FALSE)=0,"",HLOOKUP(Presentación!$N$10,FOL,Presentación!$BA251,FALSE)),"")</f>
        <v/>
      </c>
      <c r="E271" s="157"/>
      <c r="F271" s="158"/>
      <c r="G271" s="265" t="str">
        <f>IFERROR(IF(HLOOKUP(Presentación!$N$10,ENT,Presentación!$BA251,FALSE)=0,"",HLOOKUP(Presentación!$N$10,ENT,Presentación!$BA251,FALSE)),"")</f>
        <v/>
      </c>
      <c r="H271" s="266"/>
      <c r="I271" s="266"/>
      <c r="J271" s="267"/>
      <c r="K271" s="113" t="str">
        <f t="shared" si="18"/>
        <v/>
      </c>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c r="AO271" s="114"/>
      <c r="AP271" s="114"/>
      <c r="AQ271" s="114"/>
      <c r="AR271" s="114"/>
      <c r="AS271" s="114"/>
      <c r="AT271" s="114"/>
      <c r="AU271" s="114"/>
      <c r="AV271" s="114"/>
      <c r="AW271" s="114"/>
      <c r="AX271" s="114"/>
      <c r="AY271" s="114"/>
      <c r="AZ271" s="114"/>
      <c r="BA271" s="114"/>
      <c r="BB271" s="114"/>
      <c r="BC271" s="114"/>
      <c r="BD271" s="114"/>
      <c r="BE271" s="114"/>
      <c r="BG271" s="37">
        <f t="shared" si="19"/>
        <v>0</v>
      </c>
      <c r="BK271" s="57">
        <f t="shared" si="20"/>
        <v>0</v>
      </c>
      <c r="BL271" s="57">
        <f t="shared" si="21"/>
        <v>0</v>
      </c>
      <c r="BM271" s="57">
        <f t="shared" si="22"/>
        <v>0</v>
      </c>
      <c r="BN271" s="101">
        <f t="shared" si="23"/>
        <v>0</v>
      </c>
    </row>
    <row r="272" spans="3:66" ht="15" customHeight="1">
      <c r="C272" s="88" t="s">
        <v>606</v>
      </c>
      <c r="D272" s="156" t="str">
        <f>IFERROR(IF(HLOOKUP(Presentación!$N$10,FOL,Presentación!$BA252,FALSE)=0,"",HLOOKUP(Presentación!$N$10,FOL,Presentación!$BA252,FALSE)),"")</f>
        <v/>
      </c>
      <c r="E272" s="157"/>
      <c r="F272" s="158"/>
      <c r="G272" s="265" t="str">
        <f>IFERROR(IF(HLOOKUP(Presentación!$N$10,ENT,Presentación!$BA252,FALSE)=0,"",HLOOKUP(Presentación!$N$10,ENT,Presentación!$BA252,FALSE)),"")</f>
        <v/>
      </c>
      <c r="H272" s="266"/>
      <c r="I272" s="266"/>
      <c r="J272" s="267"/>
      <c r="K272" s="113" t="str">
        <f t="shared" si="18"/>
        <v/>
      </c>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c r="AO272" s="114"/>
      <c r="AP272" s="114"/>
      <c r="AQ272" s="114"/>
      <c r="AR272" s="114"/>
      <c r="AS272" s="114"/>
      <c r="AT272" s="114"/>
      <c r="AU272" s="114"/>
      <c r="AV272" s="114"/>
      <c r="AW272" s="114"/>
      <c r="AX272" s="114"/>
      <c r="AY272" s="114"/>
      <c r="AZ272" s="114"/>
      <c r="BA272" s="114"/>
      <c r="BB272" s="114"/>
      <c r="BC272" s="114"/>
      <c r="BD272" s="114"/>
      <c r="BE272" s="114"/>
      <c r="BG272" s="37">
        <f t="shared" si="19"/>
        <v>0</v>
      </c>
      <c r="BK272" s="57">
        <f t="shared" si="20"/>
        <v>0</v>
      </c>
      <c r="BL272" s="57">
        <f t="shared" si="21"/>
        <v>0</v>
      </c>
      <c r="BM272" s="57">
        <f t="shared" si="22"/>
        <v>0</v>
      </c>
      <c r="BN272" s="101">
        <f t="shared" si="23"/>
        <v>0</v>
      </c>
    </row>
    <row r="273" spans="3:66" ht="15" customHeight="1">
      <c r="C273" s="88" t="s">
        <v>607</v>
      </c>
      <c r="D273" s="156" t="str">
        <f>IFERROR(IF(HLOOKUP(Presentación!$N$10,FOL,Presentación!$BA253,FALSE)=0,"",HLOOKUP(Presentación!$N$10,FOL,Presentación!$BA253,FALSE)),"")</f>
        <v/>
      </c>
      <c r="E273" s="157"/>
      <c r="F273" s="158"/>
      <c r="G273" s="265" t="str">
        <f>IFERROR(IF(HLOOKUP(Presentación!$N$10,ENT,Presentación!$BA253,FALSE)=0,"",HLOOKUP(Presentación!$N$10,ENT,Presentación!$BA253,FALSE)),"")</f>
        <v/>
      </c>
      <c r="H273" s="266"/>
      <c r="I273" s="266"/>
      <c r="J273" s="267"/>
      <c r="K273" s="113" t="str">
        <f t="shared" si="18"/>
        <v/>
      </c>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c r="AO273" s="114"/>
      <c r="AP273" s="114"/>
      <c r="AQ273" s="114"/>
      <c r="AR273" s="114"/>
      <c r="AS273" s="114"/>
      <c r="AT273" s="114"/>
      <c r="AU273" s="114"/>
      <c r="AV273" s="114"/>
      <c r="AW273" s="114"/>
      <c r="AX273" s="114"/>
      <c r="AY273" s="114"/>
      <c r="AZ273" s="114"/>
      <c r="BA273" s="114"/>
      <c r="BB273" s="114"/>
      <c r="BC273" s="114"/>
      <c r="BD273" s="114"/>
      <c r="BE273" s="114"/>
      <c r="BG273" s="37">
        <f t="shared" si="19"/>
        <v>0</v>
      </c>
      <c r="BK273" s="57">
        <f t="shared" si="20"/>
        <v>0</v>
      </c>
      <c r="BL273" s="57">
        <f t="shared" si="21"/>
        <v>0</v>
      </c>
      <c r="BM273" s="57">
        <f t="shared" si="22"/>
        <v>0</v>
      </c>
      <c r="BN273" s="101">
        <f t="shared" si="23"/>
        <v>0</v>
      </c>
    </row>
    <row r="274" spans="3:66" ht="15" customHeight="1">
      <c r="C274" s="88" t="s">
        <v>608</v>
      </c>
      <c r="D274" s="156" t="str">
        <f>IFERROR(IF(HLOOKUP(Presentación!$N$10,FOL,Presentación!$BA254,FALSE)=0,"",HLOOKUP(Presentación!$N$10,FOL,Presentación!$BA254,FALSE)),"")</f>
        <v/>
      </c>
      <c r="E274" s="157"/>
      <c r="F274" s="158"/>
      <c r="G274" s="265" t="str">
        <f>IFERROR(IF(HLOOKUP(Presentación!$N$10,ENT,Presentación!$BA254,FALSE)=0,"",HLOOKUP(Presentación!$N$10,ENT,Presentación!$BA254,FALSE)),"")</f>
        <v/>
      </c>
      <c r="H274" s="266"/>
      <c r="I274" s="266"/>
      <c r="J274" s="267"/>
      <c r="K274" s="113" t="str">
        <f t="shared" si="18"/>
        <v/>
      </c>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c r="AO274" s="114"/>
      <c r="AP274" s="114"/>
      <c r="AQ274" s="114"/>
      <c r="AR274" s="114"/>
      <c r="AS274" s="114"/>
      <c r="AT274" s="114"/>
      <c r="AU274" s="114"/>
      <c r="AV274" s="114"/>
      <c r="AW274" s="114"/>
      <c r="AX274" s="114"/>
      <c r="AY274" s="114"/>
      <c r="AZ274" s="114"/>
      <c r="BA274" s="114"/>
      <c r="BB274" s="114"/>
      <c r="BC274" s="114"/>
      <c r="BD274" s="114"/>
      <c r="BE274" s="114"/>
      <c r="BG274" s="37">
        <f t="shared" si="19"/>
        <v>0</v>
      </c>
      <c r="BK274" s="57">
        <f t="shared" si="20"/>
        <v>0</v>
      </c>
      <c r="BL274" s="57">
        <f t="shared" si="21"/>
        <v>0</v>
      </c>
      <c r="BM274" s="57">
        <f t="shared" si="22"/>
        <v>0</v>
      </c>
      <c r="BN274" s="101">
        <f t="shared" si="23"/>
        <v>0</v>
      </c>
    </row>
    <row r="275" spans="3:66" ht="15" customHeight="1">
      <c r="C275" s="88" t="s">
        <v>609</v>
      </c>
      <c r="D275" s="156" t="str">
        <f>IFERROR(IF(HLOOKUP(Presentación!$N$10,FOL,Presentación!$BA255,FALSE)=0,"",HLOOKUP(Presentación!$N$10,FOL,Presentación!$BA255,FALSE)),"")</f>
        <v/>
      </c>
      <c r="E275" s="157"/>
      <c r="F275" s="158"/>
      <c r="G275" s="265" t="str">
        <f>IFERROR(IF(HLOOKUP(Presentación!$N$10,ENT,Presentación!$BA255,FALSE)=0,"",HLOOKUP(Presentación!$N$10,ENT,Presentación!$BA255,FALSE)),"")</f>
        <v/>
      </c>
      <c r="H275" s="266"/>
      <c r="I275" s="266"/>
      <c r="J275" s="267"/>
      <c r="K275" s="113" t="str">
        <f t="shared" si="18"/>
        <v/>
      </c>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c r="AO275" s="114"/>
      <c r="AP275" s="114"/>
      <c r="AQ275" s="114"/>
      <c r="AR275" s="114"/>
      <c r="AS275" s="114"/>
      <c r="AT275" s="114"/>
      <c r="AU275" s="114"/>
      <c r="AV275" s="114"/>
      <c r="AW275" s="114"/>
      <c r="AX275" s="114"/>
      <c r="AY275" s="114"/>
      <c r="AZ275" s="114"/>
      <c r="BA275" s="114"/>
      <c r="BB275" s="114"/>
      <c r="BC275" s="114"/>
      <c r="BD275" s="114"/>
      <c r="BE275" s="114"/>
      <c r="BG275" s="37">
        <f t="shared" si="19"/>
        <v>0</v>
      </c>
      <c r="BK275" s="57">
        <f t="shared" si="20"/>
        <v>0</v>
      </c>
      <c r="BL275" s="57">
        <f t="shared" si="21"/>
        <v>0</v>
      </c>
      <c r="BM275" s="57">
        <f t="shared" si="22"/>
        <v>0</v>
      </c>
      <c r="BN275" s="101">
        <f t="shared" si="23"/>
        <v>0</v>
      </c>
    </row>
    <row r="276" spans="3:66" ht="15" customHeight="1">
      <c r="C276" s="88" t="s">
        <v>610</v>
      </c>
      <c r="D276" s="156" t="str">
        <f>IFERROR(IF(HLOOKUP(Presentación!$N$10,FOL,Presentación!$BA256,FALSE)=0,"",HLOOKUP(Presentación!$N$10,FOL,Presentación!$BA256,FALSE)),"")</f>
        <v/>
      </c>
      <c r="E276" s="157"/>
      <c r="F276" s="158"/>
      <c r="G276" s="265" t="str">
        <f>IFERROR(IF(HLOOKUP(Presentación!$N$10,ENT,Presentación!$BA256,FALSE)=0,"",HLOOKUP(Presentación!$N$10,ENT,Presentación!$BA256,FALSE)),"")</f>
        <v/>
      </c>
      <c r="H276" s="266"/>
      <c r="I276" s="266"/>
      <c r="J276" s="267"/>
      <c r="K276" s="113" t="str">
        <f t="shared" si="18"/>
        <v/>
      </c>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c r="AO276" s="114"/>
      <c r="AP276" s="114"/>
      <c r="AQ276" s="114"/>
      <c r="AR276" s="114"/>
      <c r="AS276" s="114"/>
      <c r="AT276" s="114"/>
      <c r="AU276" s="114"/>
      <c r="AV276" s="114"/>
      <c r="AW276" s="114"/>
      <c r="AX276" s="114"/>
      <c r="AY276" s="114"/>
      <c r="AZ276" s="114"/>
      <c r="BA276" s="114"/>
      <c r="BB276" s="114"/>
      <c r="BC276" s="114"/>
      <c r="BD276" s="114"/>
      <c r="BE276" s="114"/>
      <c r="BG276" s="37">
        <f t="shared" si="19"/>
        <v>0</v>
      </c>
      <c r="BK276" s="57">
        <f t="shared" si="20"/>
        <v>0</v>
      </c>
      <c r="BL276" s="57">
        <f t="shared" si="21"/>
        <v>0</v>
      </c>
      <c r="BM276" s="57">
        <f t="shared" si="22"/>
        <v>0</v>
      </c>
      <c r="BN276" s="101">
        <f t="shared" si="23"/>
        <v>0</v>
      </c>
    </row>
    <row r="277" spans="3:66" ht="15" customHeight="1">
      <c r="C277" s="88" t="s">
        <v>611</v>
      </c>
      <c r="D277" s="156" t="str">
        <f>IFERROR(IF(HLOOKUP(Presentación!$N$10,FOL,Presentación!$BA257,FALSE)=0,"",HLOOKUP(Presentación!$N$10,FOL,Presentación!$BA257,FALSE)),"")</f>
        <v/>
      </c>
      <c r="E277" s="157"/>
      <c r="F277" s="158"/>
      <c r="G277" s="265" t="str">
        <f>IFERROR(IF(HLOOKUP(Presentación!$N$10,ENT,Presentación!$BA257,FALSE)=0,"",HLOOKUP(Presentación!$N$10,ENT,Presentación!$BA257,FALSE)),"")</f>
        <v/>
      </c>
      <c r="H277" s="266"/>
      <c r="I277" s="266"/>
      <c r="J277" s="267"/>
      <c r="K277" s="113" t="str">
        <f t="shared" si="18"/>
        <v/>
      </c>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c r="AO277" s="114"/>
      <c r="AP277" s="114"/>
      <c r="AQ277" s="114"/>
      <c r="AR277" s="114"/>
      <c r="AS277" s="114"/>
      <c r="AT277" s="114"/>
      <c r="AU277" s="114"/>
      <c r="AV277" s="114"/>
      <c r="AW277" s="114"/>
      <c r="AX277" s="114"/>
      <c r="AY277" s="114"/>
      <c r="AZ277" s="114"/>
      <c r="BA277" s="114"/>
      <c r="BB277" s="114"/>
      <c r="BC277" s="114"/>
      <c r="BD277" s="114"/>
      <c r="BE277" s="114"/>
      <c r="BG277" s="37">
        <f t="shared" si="19"/>
        <v>0</v>
      </c>
      <c r="BK277" s="57">
        <f t="shared" si="20"/>
        <v>0</v>
      </c>
      <c r="BL277" s="57">
        <f t="shared" si="21"/>
        <v>0</v>
      </c>
      <c r="BM277" s="57">
        <f t="shared" si="22"/>
        <v>0</v>
      </c>
      <c r="BN277" s="101">
        <f t="shared" si="23"/>
        <v>0</v>
      </c>
    </row>
    <row r="278" spans="3:66" ht="15" customHeight="1">
      <c r="C278" s="88" t="s">
        <v>612</v>
      </c>
      <c r="D278" s="156" t="str">
        <f>IFERROR(IF(HLOOKUP(Presentación!$N$10,FOL,Presentación!$BA258,FALSE)=0,"",HLOOKUP(Presentación!$N$10,FOL,Presentación!$BA258,FALSE)),"")</f>
        <v/>
      </c>
      <c r="E278" s="157"/>
      <c r="F278" s="158"/>
      <c r="G278" s="265" t="str">
        <f>IFERROR(IF(HLOOKUP(Presentación!$N$10,ENT,Presentación!$BA258,FALSE)=0,"",HLOOKUP(Presentación!$N$10,ENT,Presentación!$BA258,FALSE)),"")</f>
        <v/>
      </c>
      <c r="H278" s="266"/>
      <c r="I278" s="266"/>
      <c r="J278" s="267"/>
      <c r="K278" s="113" t="str">
        <f t="shared" si="18"/>
        <v/>
      </c>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c r="AO278" s="114"/>
      <c r="AP278" s="114"/>
      <c r="AQ278" s="114"/>
      <c r="AR278" s="114"/>
      <c r="AS278" s="114"/>
      <c r="AT278" s="114"/>
      <c r="AU278" s="114"/>
      <c r="AV278" s="114"/>
      <c r="AW278" s="114"/>
      <c r="AX278" s="114"/>
      <c r="AY278" s="114"/>
      <c r="AZ278" s="114"/>
      <c r="BA278" s="114"/>
      <c r="BB278" s="114"/>
      <c r="BC278" s="114"/>
      <c r="BD278" s="114"/>
      <c r="BE278" s="114"/>
      <c r="BG278" s="37">
        <f t="shared" si="19"/>
        <v>0</v>
      </c>
      <c r="BK278" s="57">
        <f t="shared" si="20"/>
        <v>0</v>
      </c>
      <c r="BL278" s="57">
        <f t="shared" si="21"/>
        <v>0</v>
      </c>
      <c r="BM278" s="57">
        <f t="shared" si="22"/>
        <v>0</v>
      </c>
      <c r="BN278" s="101">
        <f t="shared" si="23"/>
        <v>0</v>
      </c>
    </row>
    <row r="279" spans="3:66" ht="15" customHeight="1">
      <c r="C279" s="88" t="s">
        <v>613</v>
      </c>
      <c r="D279" s="156" t="str">
        <f>IFERROR(IF(HLOOKUP(Presentación!$N$10,FOL,Presentación!$BA259,FALSE)=0,"",HLOOKUP(Presentación!$N$10,FOL,Presentación!$BA259,FALSE)),"")</f>
        <v/>
      </c>
      <c r="E279" s="157"/>
      <c r="F279" s="158"/>
      <c r="G279" s="265" t="str">
        <f>IFERROR(IF(HLOOKUP(Presentación!$N$10,ENT,Presentación!$BA259,FALSE)=0,"",HLOOKUP(Presentación!$N$10,ENT,Presentación!$BA259,FALSE)),"")</f>
        <v/>
      </c>
      <c r="H279" s="266"/>
      <c r="I279" s="266"/>
      <c r="J279" s="267"/>
      <c r="K279" s="113" t="str">
        <f t="shared" si="18"/>
        <v/>
      </c>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c r="AO279" s="114"/>
      <c r="AP279" s="114"/>
      <c r="AQ279" s="114"/>
      <c r="AR279" s="114"/>
      <c r="AS279" s="114"/>
      <c r="AT279" s="114"/>
      <c r="AU279" s="114"/>
      <c r="AV279" s="114"/>
      <c r="AW279" s="114"/>
      <c r="AX279" s="114"/>
      <c r="AY279" s="114"/>
      <c r="AZ279" s="114"/>
      <c r="BA279" s="114"/>
      <c r="BB279" s="114"/>
      <c r="BC279" s="114"/>
      <c r="BD279" s="114"/>
      <c r="BE279" s="114"/>
      <c r="BG279" s="37">
        <f t="shared" si="19"/>
        <v>0</v>
      </c>
      <c r="BK279" s="57">
        <f t="shared" si="20"/>
        <v>0</v>
      </c>
      <c r="BL279" s="57">
        <f t="shared" si="21"/>
        <v>0</v>
      </c>
      <c r="BM279" s="57">
        <f t="shared" si="22"/>
        <v>0</v>
      </c>
      <c r="BN279" s="101">
        <f t="shared" si="23"/>
        <v>0</v>
      </c>
    </row>
    <row r="280" spans="3:66" ht="15" customHeight="1">
      <c r="C280" s="88" t="s">
        <v>614</v>
      </c>
      <c r="D280" s="156" t="str">
        <f>IFERROR(IF(HLOOKUP(Presentación!$N$10,FOL,Presentación!$BA260,FALSE)=0,"",HLOOKUP(Presentación!$N$10,FOL,Presentación!$BA260,FALSE)),"")</f>
        <v/>
      </c>
      <c r="E280" s="157"/>
      <c r="F280" s="158"/>
      <c r="G280" s="265" t="str">
        <f>IFERROR(IF(HLOOKUP(Presentación!$N$10,ENT,Presentación!$BA260,FALSE)=0,"",HLOOKUP(Presentación!$N$10,ENT,Presentación!$BA260,FALSE)),"")</f>
        <v/>
      </c>
      <c r="H280" s="266"/>
      <c r="I280" s="266"/>
      <c r="J280" s="267"/>
      <c r="K280" s="113" t="str">
        <f t="shared" ref="K280:K343" si="24">IF(D280="","",IF(AND(SUM(L280:BE280)=0,COUNTIF(L280:BE280,"NS")&gt;0),"NS",
IF(AND(SUM(L280:BE280)=0,COUNTIF(L280:BE280,0)&gt;0),0,
IF(AND(SUM(L280:BE280)=0,COUNTIF(L280:BE280,"NA")&gt;0),"NA",
SUM(L280:BE280)))))</f>
        <v/>
      </c>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c r="AO280" s="114"/>
      <c r="AP280" s="114"/>
      <c r="AQ280" s="114"/>
      <c r="AR280" s="114"/>
      <c r="AS280" s="114"/>
      <c r="AT280" s="114"/>
      <c r="AU280" s="114"/>
      <c r="AV280" s="114"/>
      <c r="AW280" s="114"/>
      <c r="AX280" s="114"/>
      <c r="AY280" s="114"/>
      <c r="AZ280" s="114"/>
      <c r="BA280" s="114"/>
      <c r="BB280" s="114"/>
      <c r="BC280" s="114"/>
      <c r="BD280" s="114"/>
      <c r="BE280" s="114"/>
      <c r="BG280" s="37">
        <f t="shared" ref="BG280:BG343" si="25">IF(OR($BG$20=$BH$20,AND($D280="",COUNTBLANK(G280:BE280)=51),AND(D280&lt;&gt;"",COUNTIF($L$22:$BE$22,"NA")=(46-COUNTA(L280:BE280)))),0,1)</f>
        <v>0</v>
      </c>
      <c r="BK280" s="57">
        <f t="shared" ref="BK280:BK343" si="26">IF(K280="",0,K280)</f>
        <v>0</v>
      </c>
      <c r="BL280" s="57">
        <f t="shared" ref="BL280:BL343" si="27">COUNTIF(L280:BE280,"NS")</f>
        <v>0</v>
      </c>
      <c r="BM280" s="57">
        <f t="shared" ref="BM280:BM343" si="28">SUM(L280:BE280)</f>
        <v>0</v>
      </c>
      <c r="BN280" s="101">
        <f t="shared" ref="BN280:BN343" si="29">IF($BG$20=$BH$20, 0, IF(OR(AND(BK280=0,BL280&gt;0),AND(BK280="NS",BM280&gt;0),AND(BK280="NS",BM280=0,BL280=0)),1,IF(OR(AND(BK280="NS",BM280=0,BL280&gt;0),BK280=BM280),0,1)))</f>
        <v>0</v>
      </c>
    </row>
    <row r="281" spans="3:66" ht="15" customHeight="1">
      <c r="C281" s="88" t="s">
        <v>615</v>
      </c>
      <c r="D281" s="156" t="str">
        <f>IFERROR(IF(HLOOKUP(Presentación!$N$10,FOL,Presentación!$BA261,FALSE)=0,"",HLOOKUP(Presentación!$N$10,FOL,Presentación!$BA261,FALSE)),"")</f>
        <v/>
      </c>
      <c r="E281" s="157"/>
      <c r="F281" s="158"/>
      <c r="G281" s="265" t="str">
        <f>IFERROR(IF(HLOOKUP(Presentación!$N$10,ENT,Presentación!$BA261,FALSE)=0,"",HLOOKUP(Presentación!$N$10,ENT,Presentación!$BA261,FALSE)),"")</f>
        <v/>
      </c>
      <c r="H281" s="266"/>
      <c r="I281" s="266"/>
      <c r="J281" s="267"/>
      <c r="K281" s="113" t="str">
        <f t="shared" si="24"/>
        <v/>
      </c>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c r="AO281" s="114"/>
      <c r="AP281" s="114"/>
      <c r="AQ281" s="114"/>
      <c r="AR281" s="114"/>
      <c r="AS281" s="114"/>
      <c r="AT281" s="114"/>
      <c r="AU281" s="114"/>
      <c r="AV281" s="114"/>
      <c r="AW281" s="114"/>
      <c r="AX281" s="114"/>
      <c r="AY281" s="114"/>
      <c r="AZ281" s="114"/>
      <c r="BA281" s="114"/>
      <c r="BB281" s="114"/>
      <c r="BC281" s="114"/>
      <c r="BD281" s="114"/>
      <c r="BE281" s="114"/>
      <c r="BG281" s="37">
        <f t="shared" si="25"/>
        <v>0</v>
      </c>
      <c r="BK281" s="57">
        <f t="shared" si="26"/>
        <v>0</v>
      </c>
      <c r="BL281" s="57">
        <f t="shared" si="27"/>
        <v>0</v>
      </c>
      <c r="BM281" s="57">
        <f t="shared" si="28"/>
        <v>0</v>
      </c>
      <c r="BN281" s="101">
        <f t="shared" si="29"/>
        <v>0</v>
      </c>
    </row>
    <row r="282" spans="3:66" ht="15" customHeight="1">
      <c r="C282" s="88" t="s">
        <v>616</v>
      </c>
      <c r="D282" s="156" t="str">
        <f>IFERROR(IF(HLOOKUP(Presentación!$N$10,FOL,Presentación!$BA262,FALSE)=0,"",HLOOKUP(Presentación!$N$10,FOL,Presentación!$BA262,FALSE)),"")</f>
        <v/>
      </c>
      <c r="E282" s="157"/>
      <c r="F282" s="158"/>
      <c r="G282" s="265" t="str">
        <f>IFERROR(IF(HLOOKUP(Presentación!$N$10,ENT,Presentación!$BA262,FALSE)=0,"",HLOOKUP(Presentación!$N$10,ENT,Presentación!$BA262,FALSE)),"")</f>
        <v/>
      </c>
      <c r="H282" s="266"/>
      <c r="I282" s="266"/>
      <c r="J282" s="267"/>
      <c r="K282" s="113" t="str">
        <f t="shared" si="24"/>
        <v/>
      </c>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c r="AO282" s="114"/>
      <c r="AP282" s="114"/>
      <c r="AQ282" s="114"/>
      <c r="AR282" s="114"/>
      <c r="AS282" s="114"/>
      <c r="AT282" s="114"/>
      <c r="AU282" s="114"/>
      <c r="AV282" s="114"/>
      <c r="AW282" s="114"/>
      <c r="AX282" s="114"/>
      <c r="AY282" s="114"/>
      <c r="AZ282" s="114"/>
      <c r="BA282" s="114"/>
      <c r="BB282" s="114"/>
      <c r="BC282" s="114"/>
      <c r="BD282" s="114"/>
      <c r="BE282" s="114"/>
      <c r="BG282" s="37">
        <f t="shared" si="25"/>
        <v>0</v>
      </c>
      <c r="BK282" s="57">
        <f t="shared" si="26"/>
        <v>0</v>
      </c>
      <c r="BL282" s="57">
        <f t="shared" si="27"/>
        <v>0</v>
      </c>
      <c r="BM282" s="57">
        <f t="shared" si="28"/>
        <v>0</v>
      </c>
      <c r="BN282" s="101">
        <f t="shared" si="29"/>
        <v>0</v>
      </c>
    </row>
    <row r="283" spans="3:66" ht="15" customHeight="1">
      <c r="C283" s="88" t="s">
        <v>617</v>
      </c>
      <c r="D283" s="156" t="str">
        <f>IFERROR(IF(HLOOKUP(Presentación!$N$10,FOL,Presentación!$BA263,FALSE)=0,"",HLOOKUP(Presentación!$N$10,FOL,Presentación!$BA263,FALSE)),"")</f>
        <v/>
      </c>
      <c r="E283" s="157"/>
      <c r="F283" s="158"/>
      <c r="G283" s="265" t="str">
        <f>IFERROR(IF(HLOOKUP(Presentación!$N$10,ENT,Presentación!$BA263,FALSE)=0,"",HLOOKUP(Presentación!$N$10,ENT,Presentación!$BA263,FALSE)),"")</f>
        <v/>
      </c>
      <c r="H283" s="266"/>
      <c r="I283" s="266"/>
      <c r="J283" s="267"/>
      <c r="K283" s="113" t="str">
        <f t="shared" si="24"/>
        <v/>
      </c>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c r="AO283" s="114"/>
      <c r="AP283" s="114"/>
      <c r="AQ283" s="114"/>
      <c r="AR283" s="114"/>
      <c r="AS283" s="114"/>
      <c r="AT283" s="114"/>
      <c r="AU283" s="114"/>
      <c r="AV283" s="114"/>
      <c r="AW283" s="114"/>
      <c r="AX283" s="114"/>
      <c r="AY283" s="114"/>
      <c r="AZ283" s="114"/>
      <c r="BA283" s="114"/>
      <c r="BB283" s="114"/>
      <c r="BC283" s="114"/>
      <c r="BD283" s="114"/>
      <c r="BE283" s="114"/>
      <c r="BG283" s="37">
        <f t="shared" si="25"/>
        <v>0</v>
      </c>
      <c r="BK283" s="57">
        <f t="shared" si="26"/>
        <v>0</v>
      </c>
      <c r="BL283" s="57">
        <f t="shared" si="27"/>
        <v>0</v>
      </c>
      <c r="BM283" s="57">
        <f t="shared" si="28"/>
        <v>0</v>
      </c>
      <c r="BN283" s="101">
        <f t="shared" si="29"/>
        <v>0</v>
      </c>
    </row>
    <row r="284" spans="3:66" ht="15" customHeight="1">
      <c r="C284" s="88" t="s">
        <v>618</v>
      </c>
      <c r="D284" s="156" t="str">
        <f>IFERROR(IF(HLOOKUP(Presentación!$N$10,FOL,Presentación!$BA264,FALSE)=0,"",HLOOKUP(Presentación!$N$10,FOL,Presentación!$BA264,FALSE)),"")</f>
        <v/>
      </c>
      <c r="E284" s="157"/>
      <c r="F284" s="158"/>
      <c r="G284" s="265" t="str">
        <f>IFERROR(IF(HLOOKUP(Presentación!$N$10,ENT,Presentación!$BA264,FALSE)=0,"",HLOOKUP(Presentación!$N$10,ENT,Presentación!$BA264,FALSE)),"")</f>
        <v/>
      </c>
      <c r="H284" s="266"/>
      <c r="I284" s="266"/>
      <c r="J284" s="267"/>
      <c r="K284" s="113" t="str">
        <f t="shared" si="24"/>
        <v/>
      </c>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c r="AO284" s="114"/>
      <c r="AP284" s="114"/>
      <c r="AQ284" s="114"/>
      <c r="AR284" s="114"/>
      <c r="AS284" s="114"/>
      <c r="AT284" s="114"/>
      <c r="AU284" s="114"/>
      <c r="AV284" s="114"/>
      <c r="AW284" s="114"/>
      <c r="AX284" s="114"/>
      <c r="AY284" s="114"/>
      <c r="AZ284" s="114"/>
      <c r="BA284" s="114"/>
      <c r="BB284" s="114"/>
      <c r="BC284" s="114"/>
      <c r="BD284" s="114"/>
      <c r="BE284" s="114"/>
      <c r="BG284" s="37">
        <f t="shared" si="25"/>
        <v>0</v>
      </c>
      <c r="BK284" s="57">
        <f t="shared" si="26"/>
        <v>0</v>
      </c>
      <c r="BL284" s="57">
        <f t="shared" si="27"/>
        <v>0</v>
      </c>
      <c r="BM284" s="57">
        <f t="shared" si="28"/>
        <v>0</v>
      </c>
      <c r="BN284" s="101">
        <f t="shared" si="29"/>
        <v>0</v>
      </c>
    </row>
    <row r="285" spans="3:66" ht="15" customHeight="1">
      <c r="C285" s="88" t="s">
        <v>619</v>
      </c>
      <c r="D285" s="156" t="str">
        <f>IFERROR(IF(HLOOKUP(Presentación!$N$10,FOL,Presentación!$BA265,FALSE)=0,"",HLOOKUP(Presentación!$N$10,FOL,Presentación!$BA265,FALSE)),"")</f>
        <v/>
      </c>
      <c r="E285" s="157"/>
      <c r="F285" s="158"/>
      <c r="G285" s="265" t="str">
        <f>IFERROR(IF(HLOOKUP(Presentación!$N$10,ENT,Presentación!$BA265,FALSE)=0,"",HLOOKUP(Presentación!$N$10,ENT,Presentación!$BA265,FALSE)),"")</f>
        <v/>
      </c>
      <c r="H285" s="266"/>
      <c r="I285" s="266"/>
      <c r="J285" s="267"/>
      <c r="K285" s="113" t="str">
        <f t="shared" si="24"/>
        <v/>
      </c>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c r="AO285" s="114"/>
      <c r="AP285" s="114"/>
      <c r="AQ285" s="114"/>
      <c r="AR285" s="114"/>
      <c r="AS285" s="114"/>
      <c r="AT285" s="114"/>
      <c r="AU285" s="114"/>
      <c r="AV285" s="114"/>
      <c r="AW285" s="114"/>
      <c r="AX285" s="114"/>
      <c r="AY285" s="114"/>
      <c r="AZ285" s="114"/>
      <c r="BA285" s="114"/>
      <c r="BB285" s="114"/>
      <c r="BC285" s="114"/>
      <c r="BD285" s="114"/>
      <c r="BE285" s="114"/>
      <c r="BG285" s="37">
        <f t="shared" si="25"/>
        <v>0</v>
      </c>
      <c r="BK285" s="57">
        <f t="shared" si="26"/>
        <v>0</v>
      </c>
      <c r="BL285" s="57">
        <f t="shared" si="27"/>
        <v>0</v>
      </c>
      <c r="BM285" s="57">
        <f t="shared" si="28"/>
        <v>0</v>
      </c>
      <c r="BN285" s="101">
        <f t="shared" si="29"/>
        <v>0</v>
      </c>
    </row>
    <row r="286" spans="3:66" ht="15" customHeight="1">
      <c r="C286" s="88" t="s">
        <v>620</v>
      </c>
      <c r="D286" s="156" t="str">
        <f>IFERROR(IF(HLOOKUP(Presentación!$N$10,FOL,Presentación!$BA266,FALSE)=0,"",HLOOKUP(Presentación!$N$10,FOL,Presentación!$BA266,FALSE)),"")</f>
        <v/>
      </c>
      <c r="E286" s="157"/>
      <c r="F286" s="158"/>
      <c r="G286" s="265" t="str">
        <f>IFERROR(IF(HLOOKUP(Presentación!$N$10,ENT,Presentación!$BA266,FALSE)=0,"",HLOOKUP(Presentación!$N$10,ENT,Presentación!$BA266,FALSE)),"")</f>
        <v/>
      </c>
      <c r="H286" s="266"/>
      <c r="I286" s="266"/>
      <c r="J286" s="267"/>
      <c r="K286" s="113" t="str">
        <f t="shared" si="24"/>
        <v/>
      </c>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c r="AO286" s="114"/>
      <c r="AP286" s="114"/>
      <c r="AQ286" s="114"/>
      <c r="AR286" s="114"/>
      <c r="AS286" s="114"/>
      <c r="AT286" s="114"/>
      <c r="AU286" s="114"/>
      <c r="AV286" s="114"/>
      <c r="AW286" s="114"/>
      <c r="AX286" s="114"/>
      <c r="AY286" s="114"/>
      <c r="AZ286" s="114"/>
      <c r="BA286" s="114"/>
      <c r="BB286" s="114"/>
      <c r="BC286" s="114"/>
      <c r="BD286" s="114"/>
      <c r="BE286" s="114"/>
      <c r="BG286" s="37">
        <f t="shared" si="25"/>
        <v>0</v>
      </c>
      <c r="BK286" s="57">
        <f t="shared" si="26"/>
        <v>0</v>
      </c>
      <c r="BL286" s="57">
        <f t="shared" si="27"/>
        <v>0</v>
      </c>
      <c r="BM286" s="57">
        <f t="shared" si="28"/>
        <v>0</v>
      </c>
      <c r="BN286" s="101">
        <f t="shared" si="29"/>
        <v>0</v>
      </c>
    </row>
    <row r="287" spans="3:66" ht="15" customHeight="1">
      <c r="C287" s="88" t="s">
        <v>621</v>
      </c>
      <c r="D287" s="156" t="str">
        <f>IFERROR(IF(HLOOKUP(Presentación!$N$10,FOL,Presentación!$BA267,FALSE)=0,"",HLOOKUP(Presentación!$N$10,FOL,Presentación!$BA267,FALSE)),"")</f>
        <v/>
      </c>
      <c r="E287" s="157"/>
      <c r="F287" s="158"/>
      <c r="G287" s="265" t="str">
        <f>IFERROR(IF(HLOOKUP(Presentación!$N$10,ENT,Presentación!$BA267,FALSE)=0,"",HLOOKUP(Presentación!$N$10,ENT,Presentación!$BA267,FALSE)),"")</f>
        <v/>
      </c>
      <c r="H287" s="266"/>
      <c r="I287" s="266"/>
      <c r="J287" s="267"/>
      <c r="K287" s="113" t="str">
        <f t="shared" si="24"/>
        <v/>
      </c>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c r="AO287" s="114"/>
      <c r="AP287" s="114"/>
      <c r="AQ287" s="114"/>
      <c r="AR287" s="114"/>
      <c r="AS287" s="114"/>
      <c r="AT287" s="114"/>
      <c r="AU287" s="114"/>
      <c r="AV287" s="114"/>
      <c r="AW287" s="114"/>
      <c r="AX287" s="114"/>
      <c r="AY287" s="114"/>
      <c r="AZ287" s="114"/>
      <c r="BA287" s="114"/>
      <c r="BB287" s="114"/>
      <c r="BC287" s="114"/>
      <c r="BD287" s="114"/>
      <c r="BE287" s="114"/>
      <c r="BG287" s="37">
        <f t="shared" si="25"/>
        <v>0</v>
      </c>
      <c r="BK287" s="57">
        <f t="shared" si="26"/>
        <v>0</v>
      </c>
      <c r="BL287" s="57">
        <f t="shared" si="27"/>
        <v>0</v>
      </c>
      <c r="BM287" s="57">
        <f t="shared" si="28"/>
        <v>0</v>
      </c>
      <c r="BN287" s="101">
        <f t="shared" si="29"/>
        <v>0</v>
      </c>
    </row>
    <row r="288" spans="3:66" ht="15" customHeight="1">
      <c r="C288" s="88" t="s">
        <v>622</v>
      </c>
      <c r="D288" s="156" t="str">
        <f>IFERROR(IF(HLOOKUP(Presentación!$N$10,FOL,Presentación!$BA268,FALSE)=0,"",HLOOKUP(Presentación!$N$10,FOL,Presentación!$BA268,FALSE)),"")</f>
        <v/>
      </c>
      <c r="E288" s="157"/>
      <c r="F288" s="158"/>
      <c r="G288" s="265" t="str">
        <f>IFERROR(IF(HLOOKUP(Presentación!$N$10,ENT,Presentación!$BA268,FALSE)=0,"",HLOOKUP(Presentación!$N$10,ENT,Presentación!$BA268,FALSE)),"")</f>
        <v/>
      </c>
      <c r="H288" s="266"/>
      <c r="I288" s="266"/>
      <c r="J288" s="267"/>
      <c r="K288" s="113" t="str">
        <f t="shared" si="24"/>
        <v/>
      </c>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c r="AO288" s="114"/>
      <c r="AP288" s="114"/>
      <c r="AQ288" s="114"/>
      <c r="AR288" s="114"/>
      <c r="AS288" s="114"/>
      <c r="AT288" s="114"/>
      <c r="AU288" s="114"/>
      <c r="AV288" s="114"/>
      <c r="AW288" s="114"/>
      <c r="AX288" s="114"/>
      <c r="AY288" s="114"/>
      <c r="AZ288" s="114"/>
      <c r="BA288" s="114"/>
      <c r="BB288" s="114"/>
      <c r="BC288" s="114"/>
      <c r="BD288" s="114"/>
      <c r="BE288" s="114"/>
      <c r="BG288" s="37">
        <f t="shared" si="25"/>
        <v>0</v>
      </c>
      <c r="BK288" s="57">
        <f t="shared" si="26"/>
        <v>0</v>
      </c>
      <c r="BL288" s="57">
        <f t="shared" si="27"/>
        <v>0</v>
      </c>
      <c r="BM288" s="57">
        <f t="shared" si="28"/>
        <v>0</v>
      </c>
      <c r="BN288" s="101">
        <f t="shared" si="29"/>
        <v>0</v>
      </c>
    </row>
    <row r="289" spans="3:66" ht="15" customHeight="1">
      <c r="C289" s="88" t="s">
        <v>623</v>
      </c>
      <c r="D289" s="156" t="str">
        <f>IFERROR(IF(HLOOKUP(Presentación!$N$10,FOL,Presentación!$BA269,FALSE)=0,"",HLOOKUP(Presentación!$N$10,FOL,Presentación!$BA269,FALSE)),"")</f>
        <v/>
      </c>
      <c r="E289" s="157"/>
      <c r="F289" s="158"/>
      <c r="G289" s="265" t="str">
        <f>IFERROR(IF(HLOOKUP(Presentación!$N$10,ENT,Presentación!$BA269,FALSE)=0,"",HLOOKUP(Presentación!$N$10,ENT,Presentación!$BA269,FALSE)),"")</f>
        <v/>
      </c>
      <c r="H289" s="266"/>
      <c r="I289" s="266"/>
      <c r="J289" s="267"/>
      <c r="K289" s="113" t="str">
        <f t="shared" si="24"/>
        <v/>
      </c>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c r="AO289" s="114"/>
      <c r="AP289" s="114"/>
      <c r="AQ289" s="114"/>
      <c r="AR289" s="114"/>
      <c r="AS289" s="114"/>
      <c r="AT289" s="114"/>
      <c r="AU289" s="114"/>
      <c r="AV289" s="114"/>
      <c r="AW289" s="114"/>
      <c r="AX289" s="114"/>
      <c r="AY289" s="114"/>
      <c r="AZ289" s="114"/>
      <c r="BA289" s="114"/>
      <c r="BB289" s="114"/>
      <c r="BC289" s="114"/>
      <c r="BD289" s="114"/>
      <c r="BE289" s="114"/>
      <c r="BG289" s="37">
        <f t="shared" si="25"/>
        <v>0</v>
      </c>
      <c r="BK289" s="57">
        <f t="shared" si="26"/>
        <v>0</v>
      </c>
      <c r="BL289" s="57">
        <f t="shared" si="27"/>
        <v>0</v>
      </c>
      <c r="BM289" s="57">
        <f t="shared" si="28"/>
        <v>0</v>
      </c>
      <c r="BN289" s="101">
        <f t="shared" si="29"/>
        <v>0</v>
      </c>
    </row>
    <row r="290" spans="3:66" ht="15" customHeight="1">
      <c r="C290" s="88" t="s">
        <v>624</v>
      </c>
      <c r="D290" s="156" t="str">
        <f>IFERROR(IF(HLOOKUP(Presentación!$N$10,FOL,Presentación!$BA270,FALSE)=0,"",HLOOKUP(Presentación!$N$10,FOL,Presentación!$BA270,FALSE)),"")</f>
        <v/>
      </c>
      <c r="E290" s="157"/>
      <c r="F290" s="158"/>
      <c r="G290" s="265" t="str">
        <f>IFERROR(IF(HLOOKUP(Presentación!$N$10,ENT,Presentación!$BA270,FALSE)=0,"",HLOOKUP(Presentación!$N$10,ENT,Presentación!$BA270,FALSE)),"")</f>
        <v/>
      </c>
      <c r="H290" s="266"/>
      <c r="I290" s="266"/>
      <c r="J290" s="267"/>
      <c r="K290" s="113" t="str">
        <f t="shared" si="24"/>
        <v/>
      </c>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4"/>
      <c r="AY290" s="114"/>
      <c r="AZ290" s="114"/>
      <c r="BA290" s="114"/>
      <c r="BB290" s="114"/>
      <c r="BC290" s="114"/>
      <c r="BD290" s="114"/>
      <c r="BE290" s="114"/>
      <c r="BG290" s="37">
        <f t="shared" si="25"/>
        <v>0</v>
      </c>
      <c r="BK290" s="57">
        <f t="shared" si="26"/>
        <v>0</v>
      </c>
      <c r="BL290" s="57">
        <f t="shared" si="27"/>
        <v>0</v>
      </c>
      <c r="BM290" s="57">
        <f t="shared" si="28"/>
        <v>0</v>
      </c>
      <c r="BN290" s="101">
        <f t="shared" si="29"/>
        <v>0</v>
      </c>
    </row>
    <row r="291" spans="3:66" ht="15" customHeight="1">
      <c r="C291" s="88" t="s">
        <v>625</v>
      </c>
      <c r="D291" s="156" t="str">
        <f>IFERROR(IF(HLOOKUP(Presentación!$N$10,FOL,Presentación!$BA271,FALSE)=0,"",HLOOKUP(Presentación!$N$10,FOL,Presentación!$BA271,FALSE)),"")</f>
        <v/>
      </c>
      <c r="E291" s="157"/>
      <c r="F291" s="158"/>
      <c r="G291" s="265" t="str">
        <f>IFERROR(IF(HLOOKUP(Presentación!$N$10,ENT,Presentación!$BA271,FALSE)=0,"",HLOOKUP(Presentación!$N$10,ENT,Presentación!$BA271,FALSE)),"")</f>
        <v/>
      </c>
      <c r="H291" s="266"/>
      <c r="I291" s="266"/>
      <c r="J291" s="267"/>
      <c r="K291" s="113" t="str">
        <f t="shared" si="24"/>
        <v/>
      </c>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c r="AO291" s="114"/>
      <c r="AP291" s="114"/>
      <c r="AQ291" s="114"/>
      <c r="AR291" s="114"/>
      <c r="AS291" s="114"/>
      <c r="AT291" s="114"/>
      <c r="AU291" s="114"/>
      <c r="AV291" s="114"/>
      <c r="AW291" s="114"/>
      <c r="AX291" s="114"/>
      <c r="AY291" s="114"/>
      <c r="AZ291" s="114"/>
      <c r="BA291" s="114"/>
      <c r="BB291" s="114"/>
      <c r="BC291" s="114"/>
      <c r="BD291" s="114"/>
      <c r="BE291" s="114"/>
      <c r="BG291" s="37">
        <f t="shared" si="25"/>
        <v>0</v>
      </c>
      <c r="BK291" s="57">
        <f t="shared" si="26"/>
        <v>0</v>
      </c>
      <c r="BL291" s="57">
        <f t="shared" si="27"/>
        <v>0</v>
      </c>
      <c r="BM291" s="57">
        <f t="shared" si="28"/>
        <v>0</v>
      </c>
      <c r="BN291" s="101">
        <f t="shared" si="29"/>
        <v>0</v>
      </c>
    </row>
    <row r="292" spans="3:66" ht="15" customHeight="1">
      <c r="C292" s="88" t="s">
        <v>626</v>
      </c>
      <c r="D292" s="156" t="str">
        <f>IFERROR(IF(HLOOKUP(Presentación!$N$10,FOL,Presentación!$BA272,FALSE)=0,"",HLOOKUP(Presentación!$N$10,FOL,Presentación!$BA272,FALSE)),"")</f>
        <v/>
      </c>
      <c r="E292" s="157"/>
      <c r="F292" s="158"/>
      <c r="G292" s="265" t="str">
        <f>IFERROR(IF(HLOOKUP(Presentación!$N$10,ENT,Presentación!$BA272,FALSE)=0,"",HLOOKUP(Presentación!$N$10,ENT,Presentación!$BA272,FALSE)),"")</f>
        <v/>
      </c>
      <c r="H292" s="266"/>
      <c r="I292" s="266"/>
      <c r="J292" s="267"/>
      <c r="K292" s="113" t="str">
        <f t="shared" si="24"/>
        <v/>
      </c>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c r="AO292" s="114"/>
      <c r="AP292" s="114"/>
      <c r="AQ292" s="114"/>
      <c r="AR292" s="114"/>
      <c r="AS292" s="114"/>
      <c r="AT292" s="114"/>
      <c r="AU292" s="114"/>
      <c r="AV292" s="114"/>
      <c r="AW292" s="114"/>
      <c r="AX292" s="114"/>
      <c r="AY292" s="114"/>
      <c r="AZ292" s="114"/>
      <c r="BA292" s="114"/>
      <c r="BB292" s="114"/>
      <c r="BC292" s="114"/>
      <c r="BD292" s="114"/>
      <c r="BE292" s="114"/>
      <c r="BG292" s="37">
        <f t="shared" si="25"/>
        <v>0</v>
      </c>
      <c r="BK292" s="57">
        <f t="shared" si="26"/>
        <v>0</v>
      </c>
      <c r="BL292" s="57">
        <f t="shared" si="27"/>
        <v>0</v>
      </c>
      <c r="BM292" s="57">
        <f t="shared" si="28"/>
        <v>0</v>
      </c>
      <c r="BN292" s="101">
        <f t="shared" si="29"/>
        <v>0</v>
      </c>
    </row>
    <row r="293" spans="3:66" ht="15" customHeight="1">
      <c r="C293" s="88" t="s">
        <v>627</v>
      </c>
      <c r="D293" s="156" t="str">
        <f>IFERROR(IF(HLOOKUP(Presentación!$N$10,FOL,Presentación!$BA273,FALSE)=0,"",HLOOKUP(Presentación!$N$10,FOL,Presentación!$BA273,FALSE)),"")</f>
        <v/>
      </c>
      <c r="E293" s="157"/>
      <c r="F293" s="158"/>
      <c r="G293" s="265" t="str">
        <f>IFERROR(IF(HLOOKUP(Presentación!$N$10,ENT,Presentación!$BA273,FALSE)=0,"",HLOOKUP(Presentación!$N$10,ENT,Presentación!$BA273,FALSE)),"")</f>
        <v/>
      </c>
      <c r="H293" s="266"/>
      <c r="I293" s="266"/>
      <c r="J293" s="267"/>
      <c r="K293" s="113" t="str">
        <f t="shared" si="24"/>
        <v/>
      </c>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c r="AO293" s="114"/>
      <c r="AP293" s="114"/>
      <c r="AQ293" s="114"/>
      <c r="AR293" s="114"/>
      <c r="AS293" s="114"/>
      <c r="AT293" s="114"/>
      <c r="AU293" s="114"/>
      <c r="AV293" s="114"/>
      <c r="AW293" s="114"/>
      <c r="AX293" s="114"/>
      <c r="AY293" s="114"/>
      <c r="AZ293" s="114"/>
      <c r="BA293" s="114"/>
      <c r="BB293" s="114"/>
      <c r="BC293" s="114"/>
      <c r="BD293" s="114"/>
      <c r="BE293" s="114"/>
      <c r="BG293" s="37">
        <f t="shared" si="25"/>
        <v>0</v>
      </c>
      <c r="BK293" s="57">
        <f t="shared" si="26"/>
        <v>0</v>
      </c>
      <c r="BL293" s="57">
        <f t="shared" si="27"/>
        <v>0</v>
      </c>
      <c r="BM293" s="57">
        <f t="shared" si="28"/>
        <v>0</v>
      </c>
      <c r="BN293" s="101">
        <f t="shared" si="29"/>
        <v>0</v>
      </c>
    </row>
    <row r="294" spans="3:66" ht="15" customHeight="1">
      <c r="C294" s="88" t="s">
        <v>628</v>
      </c>
      <c r="D294" s="156" t="str">
        <f>IFERROR(IF(HLOOKUP(Presentación!$N$10,FOL,Presentación!$BA274,FALSE)=0,"",HLOOKUP(Presentación!$N$10,FOL,Presentación!$BA274,FALSE)),"")</f>
        <v/>
      </c>
      <c r="E294" s="157"/>
      <c r="F294" s="158"/>
      <c r="G294" s="265" t="str">
        <f>IFERROR(IF(HLOOKUP(Presentación!$N$10,ENT,Presentación!$BA274,FALSE)=0,"",HLOOKUP(Presentación!$N$10,ENT,Presentación!$BA274,FALSE)),"")</f>
        <v/>
      </c>
      <c r="H294" s="266"/>
      <c r="I294" s="266"/>
      <c r="J294" s="267"/>
      <c r="K294" s="113" t="str">
        <f t="shared" si="24"/>
        <v/>
      </c>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c r="AO294" s="114"/>
      <c r="AP294" s="114"/>
      <c r="AQ294" s="114"/>
      <c r="AR294" s="114"/>
      <c r="AS294" s="114"/>
      <c r="AT294" s="114"/>
      <c r="AU294" s="114"/>
      <c r="AV294" s="114"/>
      <c r="AW294" s="114"/>
      <c r="AX294" s="114"/>
      <c r="AY294" s="114"/>
      <c r="AZ294" s="114"/>
      <c r="BA294" s="114"/>
      <c r="BB294" s="114"/>
      <c r="BC294" s="114"/>
      <c r="BD294" s="114"/>
      <c r="BE294" s="114"/>
      <c r="BG294" s="37">
        <f t="shared" si="25"/>
        <v>0</v>
      </c>
      <c r="BK294" s="57">
        <f t="shared" si="26"/>
        <v>0</v>
      </c>
      <c r="BL294" s="57">
        <f t="shared" si="27"/>
        <v>0</v>
      </c>
      <c r="BM294" s="57">
        <f t="shared" si="28"/>
        <v>0</v>
      </c>
      <c r="BN294" s="101">
        <f t="shared" si="29"/>
        <v>0</v>
      </c>
    </row>
    <row r="295" spans="3:66" ht="15" customHeight="1">
      <c r="C295" s="88" t="s">
        <v>629</v>
      </c>
      <c r="D295" s="156" t="str">
        <f>IFERROR(IF(HLOOKUP(Presentación!$N$10,FOL,Presentación!$BA275,FALSE)=0,"",HLOOKUP(Presentación!$N$10,FOL,Presentación!$BA275,FALSE)),"")</f>
        <v/>
      </c>
      <c r="E295" s="157"/>
      <c r="F295" s="158"/>
      <c r="G295" s="265" t="str">
        <f>IFERROR(IF(HLOOKUP(Presentación!$N$10,ENT,Presentación!$BA275,FALSE)=0,"",HLOOKUP(Presentación!$N$10,ENT,Presentación!$BA275,FALSE)),"")</f>
        <v/>
      </c>
      <c r="H295" s="266"/>
      <c r="I295" s="266"/>
      <c r="J295" s="267"/>
      <c r="K295" s="113" t="str">
        <f t="shared" si="24"/>
        <v/>
      </c>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c r="AO295" s="114"/>
      <c r="AP295" s="114"/>
      <c r="AQ295" s="114"/>
      <c r="AR295" s="114"/>
      <c r="AS295" s="114"/>
      <c r="AT295" s="114"/>
      <c r="AU295" s="114"/>
      <c r="AV295" s="114"/>
      <c r="AW295" s="114"/>
      <c r="AX295" s="114"/>
      <c r="AY295" s="114"/>
      <c r="AZ295" s="114"/>
      <c r="BA295" s="114"/>
      <c r="BB295" s="114"/>
      <c r="BC295" s="114"/>
      <c r="BD295" s="114"/>
      <c r="BE295" s="114"/>
      <c r="BG295" s="37">
        <f t="shared" si="25"/>
        <v>0</v>
      </c>
      <c r="BK295" s="57">
        <f t="shared" si="26"/>
        <v>0</v>
      </c>
      <c r="BL295" s="57">
        <f t="shared" si="27"/>
        <v>0</v>
      </c>
      <c r="BM295" s="57">
        <f t="shared" si="28"/>
        <v>0</v>
      </c>
      <c r="BN295" s="101">
        <f t="shared" si="29"/>
        <v>0</v>
      </c>
    </row>
    <row r="296" spans="3:66" ht="15" customHeight="1">
      <c r="C296" s="88" t="s">
        <v>630</v>
      </c>
      <c r="D296" s="156" t="str">
        <f>IFERROR(IF(HLOOKUP(Presentación!$N$10,FOL,Presentación!$BA276,FALSE)=0,"",HLOOKUP(Presentación!$N$10,FOL,Presentación!$BA276,FALSE)),"")</f>
        <v/>
      </c>
      <c r="E296" s="157"/>
      <c r="F296" s="158"/>
      <c r="G296" s="265" t="str">
        <f>IFERROR(IF(HLOOKUP(Presentación!$N$10,ENT,Presentación!$BA276,FALSE)=0,"",HLOOKUP(Presentación!$N$10,ENT,Presentación!$BA276,FALSE)),"")</f>
        <v/>
      </c>
      <c r="H296" s="266"/>
      <c r="I296" s="266"/>
      <c r="J296" s="267"/>
      <c r="K296" s="113" t="str">
        <f t="shared" si="24"/>
        <v/>
      </c>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c r="AO296" s="114"/>
      <c r="AP296" s="114"/>
      <c r="AQ296" s="114"/>
      <c r="AR296" s="114"/>
      <c r="AS296" s="114"/>
      <c r="AT296" s="114"/>
      <c r="AU296" s="114"/>
      <c r="AV296" s="114"/>
      <c r="AW296" s="114"/>
      <c r="AX296" s="114"/>
      <c r="AY296" s="114"/>
      <c r="AZ296" s="114"/>
      <c r="BA296" s="114"/>
      <c r="BB296" s="114"/>
      <c r="BC296" s="114"/>
      <c r="BD296" s="114"/>
      <c r="BE296" s="114"/>
      <c r="BG296" s="37">
        <f t="shared" si="25"/>
        <v>0</v>
      </c>
      <c r="BK296" s="57">
        <f t="shared" si="26"/>
        <v>0</v>
      </c>
      <c r="BL296" s="57">
        <f t="shared" si="27"/>
        <v>0</v>
      </c>
      <c r="BM296" s="57">
        <f t="shared" si="28"/>
        <v>0</v>
      </c>
      <c r="BN296" s="101">
        <f t="shared" si="29"/>
        <v>0</v>
      </c>
    </row>
    <row r="297" spans="3:66" ht="15" customHeight="1">
      <c r="C297" s="88" t="s">
        <v>631</v>
      </c>
      <c r="D297" s="156" t="str">
        <f>IFERROR(IF(HLOOKUP(Presentación!$N$10,FOL,Presentación!$BA277,FALSE)=0,"",HLOOKUP(Presentación!$N$10,FOL,Presentación!$BA277,FALSE)),"")</f>
        <v/>
      </c>
      <c r="E297" s="157"/>
      <c r="F297" s="158"/>
      <c r="G297" s="265" t="str">
        <f>IFERROR(IF(HLOOKUP(Presentación!$N$10,ENT,Presentación!$BA277,FALSE)=0,"",HLOOKUP(Presentación!$N$10,ENT,Presentación!$BA277,FALSE)),"")</f>
        <v/>
      </c>
      <c r="H297" s="266"/>
      <c r="I297" s="266"/>
      <c r="J297" s="267"/>
      <c r="K297" s="113" t="str">
        <f t="shared" si="24"/>
        <v/>
      </c>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c r="AO297" s="114"/>
      <c r="AP297" s="114"/>
      <c r="AQ297" s="114"/>
      <c r="AR297" s="114"/>
      <c r="AS297" s="114"/>
      <c r="AT297" s="114"/>
      <c r="AU297" s="114"/>
      <c r="AV297" s="114"/>
      <c r="AW297" s="114"/>
      <c r="AX297" s="114"/>
      <c r="AY297" s="114"/>
      <c r="AZ297" s="114"/>
      <c r="BA297" s="114"/>
      <c r="BB297" s="114"/>
      <c r="BC297" s="114"/>
      <c r="BD297" s="114"/>
      <c r="BE297" s="114"/>
      <c r="BG297" s="37">
        <f t="shared" si="25"/>
        <v>0</v>
      </c>
      <c r="BK297" s="57">
        <f t="shared" si="26"/>
        <v>0</v>
      </c>
      <c r="BL297" s="57">
        <f t="shared" si="27"/>
        <v>0</v>
      </c>
      <c r="BM297" s="57">
        <f t="shared" si="28"/>
        <v>0</v>
      </c>
      <c r="BN297" s="101">
        <f t="shared" si="29"/>
        <v>0</v>
      </c>
    </row>
    <row r="298" spans="3:66" ht="15" customHeight="1">
      <c r="C298" s="88" t="s">
        <v>632</v>
      </c>
      <c r="D298" s="156" t="str">
        <f>IFERROR(IF(HLOOKUP(Presentación!$N$10,FOL,Presentación!$BA278,FALSE)=0,"",HLOOKUP(Presentación!$N$10,FOL,Presentación!$BA278,FALSE)),"")</f>
        <v/>
      </c>
      <c r="E298" s="157"/>
      <c r="F298" s="158"/>
      <c r="G298" s="265" t="str">
        <f>IFERROR(IF(HLOOKUP(Presentación!$N$10,ENT,Presentación!$BA278,FALSE)=0,"",HLOOKUP(Presentación!$N$10,ENT,Presentación!$BA278,FALSE)),"")</f>
        <v/>
      </c>
      <c r="H298" s="266"/>
      <c r="I298" s="266"/>
      <c r="J298" s="267"/>
      <c r="K298" s="113" t="str">
        <f t="shared" si="24"/>
        <v/>
      </c>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c r="AO298" s="114"/>
      <c r="AP298" s="114"/>
      <c r="AQ298" s="114"/>
      <c r="AR298" s="114"/>
      <c r="AS298" s="114"/>
      <c r="AT298" s="114"/>
      <c r="AU298" s="114"/>
      <c r="AV298" s="114"/>
      <c r="AW298" s="114"/>
      <c r="AX298" s="114"/>
      <c r="AY298" s="114"/>
      <c r="AZ298" s="114"/>
      <c r="BA298" s="114"/>
      <c r="BB298" s="114"/>
      <c r="BC298" s="114"/>
      <c r="BD298" s="114"/>
      <c r="BE298" s="114"/>
      <c r="BG298" s="37">
        <f t="shared" si="25"/>
        <v>0</v>
      </c>
      <c r="BK298" s="57">
        <f t="shared" si="26"/>
        <v>0</v>
      </c>
      <c r="BL298" s="57">
        <f t="shared" si="27"/>
        <v>0</v>
      </c>
      <c r="BM298" s="57">
        <f t="shared" si="28"/>
        <v>0</v>
      </c>
      <c r="BN298" s="101">
        <f t="shared" si="29"/>
        <v>0</v>
      </c>
    </row>
    <row r="299" spans="3:66" ht="15" customHeight="1">
      <c r="C299" s="88" t="s">
        <v>633</v>
      </c>
      <c r="D299" s="156" t="str">
        <f>IFERROR(IF(HLOOKUP(Presentación!$N$10,FOL,Presentación!$BA279,FALSE)=0,"",HLOOKUP(Presentación!$N$10,FOL,Presentación!$BA279,FALSE)),"")</f>
        <v/>
      </c>
      <c r="E299" s="157"/>
      <c r="F299" s="158"/>
      <c r="G299" s="265" t="str">
        <f>IFERROR(IF(HLOOKUP(Presentación!$N$10,ENT,Presentación!$BA279,FALSE)=0,"",HLOOKUP(Presentación!$N$10,ENT,Presentación!$BA279,FALSE)),"")</f>
        <v/>
      </c>
      <c r="H299" s="266"/>
      <c r="I299" s="266"/>
      <c r="J299" s="267"/>
      <c r="K299" s="113" t="str">
        <f t="shared" si="24"/>
        <v/>
      </c>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c r="AO299" s="114"/>
      <c r="AP299" s="114"/>
      <c r="AQ299" s="114"/>
      <c r="AR299" s="114"/>
      <c r="AS299" s="114"/>
      <c r="AT299" s="114"/>
      <c r="AU299" s="114"/>
      <c r="AV299" s="114"/>
      <c r="AW299" s="114"/>
      <c r="AX299" s="114"/>
      <c r="AY299" s="114"/>
      <c r="AZ299" s="114"/>
      <c r="BA299" s="114"/>
      <c r="BB299" s="114"/>
      <c r="BC299" s="114"/>
      <c r="BD299" s="114"/>
      <c r="BE299" s="114"/>
      <c r="BG299" s="37">
        <f t="shared" si="25"/>
        <v>0</v>
      </c>
      <c r="BK299" s="57">
        <f t="shared" si="26"/>
        <v>0</v>
      </c>
      <c r="BL299" s="57">
        <f t="shared" si="27"/>
        <v>0</v>
      </c>
      <c r="BM299" s="57">
        <f t="shared" si="28"/>
        <v>0</v>
      </c>
      <c r="BN299" s="101">
        <f t="shared" si="29"/>
        <v>0</v>
      </c>
    </row>
    <row r="300" spans="3:66" ht="15" customHeight="1">
      <c r="C300" s="88" t="s">
        <v>634</v>
      </c>
      <c r="D300" s="156" t="str">
        <f>IFERROR(IF(HLOOKUP(Presentación!$N$10,FOL,Presentación!$BA280,FALSE)=0,"",HLOOKUP(Presentación!$N$10,FOL,Presentación!$BA280,FALSE)),"")</f>
        <v/>
      </c>
      <c r="E300" s="157"/>
      <c r="F300" s="158"/>
      <c r="G300" s="265" t="str">
        <f>IFERROR(IF(HLOOKUP(Presentación!$N$10,ENT,Presentación!$BA280,FALSE)=0,"",HLOOKUP(Presentación!$N$10,ENT,Presentación!$BA280,FALSE)),"")</f>
        <v/>
      </c>
      <c r="H300" s="266"/>
      <c r="I300" s="266"/>
      <c r="J300" s="267"/>
      <c r="K300" s="113" t="str">
        <f t="shared" si="24"/>
        <v/>
      </c>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c r="AO300" s="114"/>
      <c r="AP300" s="114"/>
      <c r="AQ300" s="114"/>
      <c r="AR300" s="114"/>
      <c r="AS300" s="114"/>
      <c r="AT300" s="114"/>
      <c r="AU300" s="114"/>
      <c r="AV300" s="114"/>
      <c r="AW300" s="114"/>
      <c r="AX300" s="114"/>
      <c r="AY300" s="114"/>
      <c r="AZ300" s="114"/>
      <c r="BA300" s="114"/>
      <c r="BB300" s="114"/>
      <c r="BC300" s="114"/>
      <c r="BD300" s="114"/>
      <c r="BE300" s="114"/>
      <c r="BG300" s="37">
        <f t="shared" si="25"/>
        <v>0</v>
      </c>
      <c r="BK300" s="57">
        <f t="shared" si="26"/>
        <v>0</v>
      </c>
      <c r="BL300" s="57">
        <f t="shared" si="27"/>
        <v>0</v>
      </c>
      <c r="BM300" s="57">
        <f t="shared" si="28"/>
        <v>0</v>
      </c>
      <c r="BN300" s="101">
        <f t="shared" si="29"/>
        <v>0</v>
      </c>
    </row>
    <row r="301" spans="3:66" ht="15" customHeight="1">
      <c r="C301" s="88" t="s">
        <v>635</v>
      </c>
      <c r="D301" s="156" t="str">
        <f>IFERROR(IF(HLOOKUP(Presentación!$N$10,FOL,Presentación!$BA281,FALSE)=0,"",HLOOKUP(Presentación!$N$10,FOL,Presentación!$BA281,FALSE)),"")</f>
        <v/>
      </c>
      <c r="E301" s="157"/>
      <c r="F301" s="158"/>
      <c r="G301" s="265" t="str">
        <f>IFERROR(IF(HLOOKUP(Presentación!$N$10,ENT,Presentación!$BA281,FALSE)=0,"",HLOOKUP(Presentación!$N$10,ENT,Presentación!$BA281,FALSE)),"")</f>
        <v/>
      </c>
      <c r="H301" s="266"/>
      <c r="I301" s="266"/>
      <c r="J301" s="267"/>
      <c r="K301" s="113" t="str">
        <f t="shared" si="24"/>
        <v/>
      </c>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c r="AO301" s="114"/>
      <c r="AP301" s="114"/>
      <c r="AQ301" s="114"/>
      <c r="AR301" s="114"/>
      <c r="AS301" s="114"/>
      <c r="AT301" s="114"/>
      <c r="AU301" s="114"/>
      <c r="AV301" s="114"/>
      <c r="AW301" s="114"/>
      <c r="AX301" s="114"/>
      <c r="AY301" s="114"/>
      <c r="AZ301" s="114"/>
      <c r="BA301" s="114"/>
      <c r="BB301" s="114"/>
      <c r="BC301" s="114"/>
      <c r="BD301" s="114"/>
      <c r="BE301" s="114"/>
      <c r="BG301" s="37">
        <f t="shared" si="25"/>
        <v>0</v>
      </c>
      <c r="BK301" s="57">
        <f t="shared" si="26"/>
        <v>0</v>
      </c>
      <c r="BL301" s="57">
        <f t="shared" si="27"/>
        <v>0</v>
      </c>
      <c r="BM301" s="57">
        <f t="shared" si="28"/>
        <v>0</v>
      </c>
      <c r="BN301" s="101">
        <f t="shared" si="29"/>
        <v>0</v>
      </c>
    </row>
    <row r="302" spans="3:66" ht="15" customHeight="1">
      <c r="C302" s="88" t="s">
        <v>636</v>
      </c>
      <c r="D302" s="156" t="str">
        <f>IFERROR(IF(HLOOKUP(Presentación!$N$10,FOL,Presentación!$BA282,FALSE)=0,"",HLOOKUP(Presentación!$N$10,FOL,Presentación!$BA282,FALSE)),"")</f>
        <v/>
      </c>
      <c r="E302" s="157"/>
      <c r="F302" s="158"/>
      <c r="G302" s="265" t="str">
        <f>IFERROR(IF(HLOOKUP(Presentación!$N$10,ENT,Presentación!$BA282,FALSE)=0,"",HLOOKUP(Presentación!$N$10,ENT,Presentación!$BA282,FALSE)),"")</f>
        <v/>
      </c>
      <c r="H302" s="266"/>
      <c r="I302" s="266"/>
      <c r="J302" s="267"/>
      <c r="K302" s="113" t="str">
        <f t="shared" si="24"/>
        <v/>
      </c>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c r="AO302" s="114"/>
      <c r="AP302" s="114"/>
      <c r="AQ302" s="114"/>
      <c r="AR302" s="114"/>
      <c r="AS302" s="114"/>
      <c r="AT302" s="114"/>
      <c r="AU302" s="114"/>
      <c r="AV302" s="114"/>
      <c r="AW302" s="114"/>
      <c r="AX302" s="114"/>
      <c r="AY302" s="114"/>
      <c r="AZ302" s="114"/>
      <c r="BA302" s="114"/>
      <c r="BB302" s="114"/>
      <c r="BC302" s="114"/>
      <c r="BD302" s="114"/>
      <c r="BE302" s="114"/>
      <c r="BG302" s="37">
        <f t="shared" si="25"/>
        <v>0</v>
      </c>
      <c r="BK302" s="57">
        <f t="shared" si="26"/>
        <v>0</v>
      </c>
      <c r="BL302" s="57">
        <f t="shared" si="27"/>
        <v>0</v>
      </c>
      <c r="BM302" s="57">
        <f t="shared" si="28"/>
        <v>0</v>
      </c>
      <c r="BN302" s="101">
        <f t="shared" si="29"/>
        <v>0</v>
      </c>
    </row>
    <row r="303" spans="3:66" ht="15" customHeight="1">
      <c r="C303" s="88" t="s">
        <v>637</v>
      </c>
      <c r="D303" s="156" t="str">
        <f>IFERROR(IF(HLOOKUP(Presentación!$N$10,FOL,Presentación!$BA283,FALSE)=0,"",HLOOKUP(Presentación!$N$10,FOL,Presentación!$BA283,FALSE)),"")</f>
        <v/>
      </c>
      <c r="E303" s="157"/>
      <c r="F303" s="158"/>
      <c r="G303" s="265" t="str">
        <f>IFERROR(IF(HLOOKUP(Presentación!$N$10,ENT,Presentación!$BA283,FALSE)=0,"",HLOOKUP(Presentación!$N$10,ENT,Presentación!$BA283,FALSE)),"")</f>
        <v/>
      </c>
      <c r="H303" s="266"/>
      <c r="I303" s="266"/>
      <c r="J303" s="267"/>
      <c r="K303" s="113" t="str">
        <f t="shared" si="24"/>
        <v/>
      </c>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c r="AO303" s="114"/>
      <c r="AP303" s="114"/>
      <c r="AQ303" s="114"/>
      <c r="AR303" s="114"/>
      <c r="AS303" s="114"/>
      <c r="AT303" s="114"/>
      <c r="AU303" s="114"/>
      <c r="AV303" s="114"/>
      <c r="AW303" s="114"/>
      <c r="AX303" s="114"/>
      <c r="AY303" s="114"/>
      <c r="AZ303" s="114"/>
      <c r="BA303" s="114"/>
      <c r="BB303" s="114"/>
      <c r="BC303" s="114"/>
      <c r="BD303" s="114"/>
      <c r="BE303" s="114"/>
      <c r="BG303" s="37">
        <f t="shared" si="25"/>
        <v>0</v>
      </c>
      <c r="BK303" s="57">
        <f t="shared" si="26"/>
        <v>0</v>
      </c>
      <c r="BL303" s="57">
        <f t="shared" si="27"/>
        <v>0</v>
      </c>
      <c r="BM303" s="57">
        <f t="shared" si="28"/>
        <v>0</v>
      </c>
      <c r="BN303" s="101">
        <f t="shared" si="29"/>
        <v>0</v>
      </c>
    </row>
    <row r="304" spans="3:66" ht="15" customHeight="1">
      <c r="C304" s="88" t="s">
        <v>638</v>
      </c>
      <c r="D304" s="156" t="str">
        <f>IFERROR(IF(HLOOKUP(Presentación!$N$10,FOL,Presentación!$BA284,FALSE)=0,"",HLOOKUP(Presentación!$N$10,FOL,Presentación!$BA284,FALSE)),"")</f>
        <v/>
      </c>
      <c r="E304" s="157"/>
      <c r="F304" s="158"/>
      <c r="G304" s="265" t="str">
        <f>IFERROR(IF(HLOOKUP(Presentación!$N$10,ENT,Presentación!$BA284,FALSE)=0,"",HLOOKUP(Presentación!$N$10,ENT,Presentación!$BA284,FALSE)),"")</f>
        <v/>
      </c>
      <c r="H304" s="266"/>
      <c r="I304" s="266"/>
      <c r="J304" s="267"/>
      <c r="K304" s="113" t="str">
        <f t="shared" si="24"/>
        <v/>
      </c>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c r="AO304" s="114"/>
      <c r="AP304" s="114"/>
      <c r="AQ304" s="114"/>
      <c r="AR304" s="114"/>
      <c r="AS304" s="114"/>
      <c r="AT304" s="114"/>
      <c r="AU304" s="114"/>
      <c r="AV304" s="114"/>
      <c r="AW304" s="114"/>
      <c r="AX304" s="114"/>
      <c r="AY304" s="114"/>
      <c r="AZ304" s="114"/>
      <c r="BA304" s="114"/>
      <c r="BB304" s="114"/>
      <c r="BC304" s="114"/>
      <c r="BD304" s="114"/>
      <c r="BE304" s="114"/>
      <c r="BG304" s="37">
        <f t="shared" si="25"/>
        <v>0</v>
      </c>
      <c r="BK304" s="57">
        <f t="shared" si="26"/>
        <v>0</v>
      </c>
      <c r="BL304" s="57">
        <f t="shared" si="27"/>
        <v>0</v>
      </c>
      <c r="BM304" s="57">
        <f t="shared" si="28"/>
        <v>0</v>
      </c>
      <c r="BN304" s="101">
        <f t="shared" si="29"/>
        <v>0</v>
      </c>
    </row>
    <row r="305" spans="3:66" ht="15" customHeight="1">
      <c r="C305" s="88" t="s">
        <v>639</v>
      </c>
      <c r="D305" s="156" t="str">
        <f>IFERROR(IF(HLOOKUP(Presentación!$N$10,FOL,Presentación!$BA285,FALSE)=0,"",HLOOKUP(Presentación!$N$10,FOL,Presentación!$BA285,FALSE)),"")</f>
        <v/>
      </c>
      <c r="E305" s="157"/>
      <c r="F305" s="158"/>
      <c r="G305" s="265" t="str">
        <f>IFERROR(IF(HLOOKUP(Presentación!$N$10,ENT,Presentación!$BA285,FALSE)=0,"",HLOOKUP(Presentación!$N$10,ENT,Presentación!$BA285,FALSE)),"")</f>
        <v/>
      </c>
      <c r="H305" s="266"/>
      <c r="I305" s="266"/>
      <c r="J305" s="267"/>
      <c r="K305" s="113" t="str">
        <f t="shared" si="24"/>
        <v/>
      </c>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c r="AO305" s="114"/>
      <c r="AP305" s="114"/>
      <c r="AQ305" s="114"/>
      <c r="AR305" s="114"/>
      <c r="AS305" s="114"/>
      <c r="AT305" s="114"/>
      <c r="AU305" s="114"/>
      <c r="AV305" s="114"/>
      <c r="AW305" s="114"/>
      <c r="AX305" s="114"/>
      <c r="AY305" s="114"/>
      <c r="AZ305" s="114"/>
      <c r="BA305" s="114"/>
      <c r="BB305" s="114"/>
      <c r="BC305" s="114"/>
      <c r="BD305" s="114"/>
      <c r="BE305" s="114"/>
      <c r="BG305" s="37">
        <f t="shared" si="25"/>
        <v>0</v>
      </c>
      <c r="BK305" s="57">
        <f t="shared" si="26"/>
        <v>0</v>
      </c>
      <c r="BL305" s="57">
        <f t="shared" si="27"/>
        <v>0</v>
      </c>
      <c r="BM305" s="57">
        <f t="shared" si="28"/>
        <v>0</v>
      </c>
      <c r="BN305" s="101">
        <f t="shared" si="29"/>
        <v>0</v>
      </c>
    </row>
    <row r="306" spans="3:66" ht="15" customHeight="1">
      <c r="C306" s="88" t="s">
        <v>640</v>
      </c>
      <c r="D306" s="156" t="str">
        <f>IFERROR(IF(HLOOKUP(Presentación!$N$10,FOL,Presentación!$BA286,FALSE)=0,"",HLOOKUP(Presentación!$N$10,FOL,Presentación!$BA286,FALSE)),"")</f>
        <v/>
      </c>
      <c r="E306" s="157"/>
      <c r="F306" s="158"/>
      <c r="G306" s="265" t="str">
        <f>IFERROR(IF(HLOOKUP(Presentación!$N$10,ENT,Presentación!$BA286,FALSE)=0,"",HLOOKUP(Presentación!$N$10,ENT,Presentación!$BA286,FALSE)),"")</f>
        <v/>
      </c>
      <c r="H306" s="266"/>
      <c r="I306" s="266"/>
      <c r="J306" s="267"/>
      <c r="K306" s="113" t="str">
        <f t="shared" si="24"/>
        <v/>
      </c>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c r="AO306" s="114"/>
      <c r="AP306" s="114"/>
      <c r="AQ306" s="114"/>
      <c r="AR306" s="114"/>
      <c r="AS306" s="114"/>
      <c r="AT306" s="114"/>
      <c r="AU306" s="114"/>
      <c r="AV306" s="114"/>
      <c r="AW306" s="114"/>
      <c r="AX306" s="114"/>
      <c r="AY306" s="114"/>
      <c r="AZ306" s="114"/>
      <c r="BA306" s="114"/>
      <c r="BB306" s="114"/>
      <c r="BC306" s="114"/>
      <c r="BD306" s="114"/>
      <c r="BE306" s="114"/>
      <c r="BG306" s="37">
        <f t="shared" si="25"/>
        <v>0</v>
      </c>
      <c r="BK306" s="57">
        <f t="shared" si="26"/>
        <v>0</v>
      </c>
      <c r="BL306" s="57">
        <f t="shared" si="27"/>
        <v>0</v>
      </c>
      <c r="BM306" s="57">
        <f t="shared" si="28"/>
        <v>0</v>
      </c>
      <c r="BN306" s="101">
        <f t="shared" si="29"/>
        <v>0</v>
      </c>
    </row>
    <row r="307" spans="3:66" ht="15" customHeight="1">
      <c r="C307" s="88" t="s">
        <v>641</v>
      </c>
      <c r="D307" s="156" t="str">
        <f>IFERROR(IF(HLOOKUP(Presentación!$N$10,FOL,Presentación!$BA287,FALSE)=0,"",HLOOKUP(Presentación!$N$10,FOL,Presentación!$BA287,FALSE)),"")</f>
        <v/>
      </c>
      <c r="E307" s="157"/>
      <c r="F307" s="158"/>
      <c r="G307" s="265" t="str">
        <f>IFERROR(IF(HLOOKUP(Presentación!$N$10,ENT,Presentación!$BA287,FALSE)=0,"",HLOOKUP(Presentación!$N$10,ENT,Presentación!$BA287,FALSE)),"")</f>
        <v/>
      </c>
      <c r="H307" s="266"/>
      <c r="I307" s="266"/>
      <c r="J307" s="267"/>
      <c r="K307" s="113" t="str">
        <f t="shared" si="24"/>
        <v/>
      </c>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c r="AO307" s="114"/>
      <c r="AP307" s="114"/>
      <c r="AQ307" s="114"/>
      <c r="AR307" s="114"/>
      <c r="AS307" s="114"/>
      <c r="AT307" s="114"/>
      <c r="AU307" s="114"/>
      <c r="AV307" s="114"/>
      <c r="AW307" s="114"/>
      <c r="AX307" s="114"/>
      <c r="AY307" s="114"/>
      <c r="AZ307" s="114"/>
      <c r="BA307" s="114"/>
      <c r="BB307" s="114"/>
      <c r="BC307" s="114"/>
      <c r="BD307" s="114"/>
      <c r="BE307" s="114"/>
      <c r="BG307" s="37">
        <f t="shared" si="25"/>
        <v>0</v>
      </c>
      <c r="BK307" s="57">
        <f t="shared" si="26"/>
        <v>0</v>
      </c>
      <c r="BL307" s="57">
        <f t="shared" si="27"/>
        <v>0</v>
      </c>
      <c r="BM307" s="57">
        <f t="shared" si="28"/>
        <v>0</v>
      </c>
      <c r="BN307" s="101">
        <f t="shared" si="29"/>
        <v>0</v>
      </c>
    </row>
    <row r="308" spans="3:66" ht="15" customHeight="1">
      <c r="C308" s="88" t="s">
        <v>642</v>
      </c>
      <c r="D308" s="156" t="str">
        <f>IFERROR(IF(HLOOKUP(Presentación!$N$10,FOL,Presentación!$BA288,FALSE)=0,"",HLOOKUP(Presentación!$N$10,FOL,Presentación!$BA288,FALSE)),"")</f>
        <v/>
      </c>
      <c r="E308" s="157"/>
      <c r="F308" s="158"/>
      <c r="G308" s="265" t="str">
        <f>IFERROR(IF(HLOOKUP(Presentación!$N$10,ENT,Presentación!$BA288,FALSE)=0,"",HLOOKUP(Presentación!$N$10,ENT,Presentación!$BA288,FALSE)),"")</f>
        <v/>
      </c>
      <c r="H308" s="266"/>
      <c r="I308" s="266"/>
      <c r="J308" s="267"/>
      <c r="K308" s="113" t="str">
        <f t="shared" si="24"/>
        <v/>
      </c>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14"/>
      <c r="AY308" s="114"/>
      <c r="AZ308" s="114"/>
      <c r="BA308" s="114"/>
      <c r="BB308" s="114"/>
      <c r="BC308" s="114"/>
      <c r="BD308" s="114"/>
      <c r="BE308" s="114"/>
      <c r="BG308" s="37">
        <f t="shared" si="25"/>
        <v>0</v>
      </c>
      <c r="BK308" s="57">
        <f t="shared" si="26"/>
        <v>0</v>
      </c>
      <c r="BL308" s="57">
        <f t="shared" si="27"/>
        <v>0</v>
      </c>
      <c r="BM308" s="57">
        <f t="shared" si="28"/>
        <v>0</v>
      </c>
      <c r="BN308" s="101">
        <f t="shared" si="29"/>
        <v>0</v>
      </c>
    </row>
    <row r="309" spans="3:66" ht="15" customHeight="1">
      <c r="C309" s="88" t="s">
        <v>643</v>
      </c>
      <c r="D309" s="156" t="str">
        <f>IFERROR(IF(HLOOKUP(Presentación!$N$10,FOL,Presentación!$BA289,FALSE)=0,"",HLOOKUP(Presentación!$N$10,FOL,Presentación!$BA289,FALSE)),"")</f>
        <v/>
      </c>
      <c r="E309" s="157"/>
      <c r="F309" s="158"/>
      <c r="G309" s="265" t="str">
        <f>IFERROR(IF(HLOOKUP(Presentación!$N$10,ENT,Presentación!$BA289,FALSE)=0,"",HLOOKUP(Presentación!$N$10,ENT,Presentación!$BA289,FALSE)),"")</f>
        <v/>
      </c>
      <c r="H309" s="266"/>
      <c r="I309" s="266"/>
      <c r="J309" s="267"/>
      <c r="K309" s="113" t="str">
        <f t="shared" si="24"/>
        <v/>
      </c>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c r="AO309" s="114"/>
      <c r="AP309" s="114"/>
      <c r="AQ309" s="114"/>
      <c r="AR309" s="114"/>
      <c r="AS309" s="114"/>
      <c r="AT309" s="114"/>
      <c r="AU309" s="114"/>
      <c r="AV309" s="114"/>
      <c r="AW309" s="114"/>
      <c r="AX309" s="114"/>
      <c r="AY309" s="114"/>
      <c r="AZ309" s="114"/>
      <c r="BA309" s="114"/>
      <c r="BB309" s="114"/>
      <c r="BC309" s="114"/>
      <c r="BD309" s="114"/>
      <c r="BE309" s="114"/>
      <c r="BG309" s="37">
        <f t="shared" si="25"/>
        <v>0</v>
      </c>
      <c r="BK309" s="57">
        <f t="shared" si="26"/>
        <v>0</v>
      </c>
      <c r="BL309" s="57">
        <f t="shared" si="27"/>
        <v>0</v>
      </c>
      <c r="BM309" s="57">
        <f t="shared" si="28"/>
        <v>0</v>
      </c>
      <c r="BN309" s="101">
        <f t="shared" si="29"/>
        <v>0</v>
      </c>
    </row>
    <row r="310" spans="3:66" ht="15" customHeight="1">
      <c r="C310" s="88" t="s">
        <v>644</v>
      </c>
      <c r="D310" s="156" t="str">
        <f>IFERROR(IF(HLOOKUP(Presentación!$N$10,FOL,Presentación!$BA290,FALSE)=0,"",HLOOKUP(Presentación!$N$10,FOL,Presentación!$BA290,FALSE)),"")</f>
        <v/>
      </c>
      <c r="E310" s="157"/>
      <c r="F310" s="158"/>
      <c r="G310" s="265" t="str">
        <f>IFERROR(IF(HLOOKUP(Presentación!$N$10,ENT,Presentación!$BA290,FALSE)=0,"",HLOOKUP(Presentación!$N$10,ENT,Presentación!$BA290,FALSE)),"")</f>
        <v/>
      </c>
      <c r="H310" s="266"/>
      <c r="I310" s="266"/>
      <c r="J310" s="267"/>
      <c r="K310" s="113" t="str">
        <f t="shared" si="24"/>
        <v/>
      </c>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c r="AO310" s="114"/>
      <c r="AP310" s="114"/>
      <c r="AQ310" s="114"/>
      <c r="AR310" s="114"/>
      <c r="AS310" s="114"/>
      <c r="AT310" s="114"/>
      <c r="AU310" s="114"/>
      <c r="AV310" s="114"/>
      <c r="AW310" s="114"/>
      <c r="AX310" s="114"/>
      <c r="AY310" s="114"/>
      <c r="AZ310" s="114"/>
      <c r="BA310" s="114"/>
      <c r="BB310" s="114"/>
      <c r="BC310" s="114"/>
      <c r="BD310" s="114"/>
      <c r="BE310" s="114"/>
      <c r="BG310" s="37">
        <f t="shared" si="25"/>
        <v>0</v>
      </c>
      <c r="BK310" s="57">
        <f t="shared" si="26"/>
        <v>0</v>
      </c>
      <c r="BL310" s="57">
        <f t="shared" si="27"/>
        <v>0</v>
      </c>
      <c r="BM310" s="57">
        <f t="shared" si="28"/>
        <v>0</v>
      </c>
      <c r="BN310" s="101">
        <f t="shared" si="29"/>
        <v>0</v>
      </c>
    </row>
    <row r="311" spans="3:66" ht="15" customHeight="1">
      <c r="C311" s="88" t="s">
        <v>645</v>
      </c>
      <c r="D311" s="156" t="str">
        <f>IFERROR(IF(HLOOKUP(Presentación!$N$10,FOL,Presentación!$BA291,FALSE)=0,"",HLOOKUP(Presentación!$N$10,FOL,Presentación!$BA291,FALSE)),"")</f>
        <v/>
      </c>
      <c r="E311" s="157"/>
      <c r="F311" s="158"/>
      <c r="G311" s="265" t="str">
        <f>IFERROR(IF(HLOOKUP(Presentación!$N$10,ENT,Presentación!$BA291,FALSE)=0,"",HLOOKUP(Presentación!$N$10,ENT,Presentación!$BA291,FALSE)),"")</f>
        <v/>
      </c>
      <c r="H311" s="266"/>
      <c r="I311" s="266"/>
      <c r="J311" s="267"/>
      <c r="K311" s="113" t="str">
        <f t="shared" si="24"/>
        <v/>
      </c>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c r="AO311" s="114"/>
      <c r="AP311" s="114"/>
      <c r="AQ311" s="114"/>
      <c r="AR311" s="114"/>
      <c r="AS311" s="114"/>
      <c r="AT311" s="114"/>
      <c r="AU311" s="114"/>
      <c r="AV311" s="114"/>
      <c r="AW311" s="114"/>
      <c r="AX311" s="114"/>
      <c r="AY311" s="114"/>
      <c r="AZ311" s="114"/>
      <c r="BA311" s="114"/>
      <c r="BB311" s="114"/>
      <c r="BC311" s="114"/>
      <c r="BD311" s="114"/>
      <c r="BE311" s="114"/>
      <c r="BG311" s="37">
        <f t="shared" si="25"/>
        <v>0</v>
      </c>
      <c r="BK311" s="57">
        <f t="shared" si="26"/>
        <v>0</v>
      </c>
      <c r="BL311" s="57">
        <f t="shared" si="27"/>
        <v>0</v>
      </c>
      <c r="BM311" s="57">
        <f t="shared" si="28"/>
        <v>0</v>
      </c>
      <c r="BN311" s="101">
        <f t="shared" si="29"/>
        <v>0</v>
      </c>
    </row>
    <row r="312" spans="3:66" ht="15" customHeight="1">
      <c r="C312" s="88" t="s">
        <v>646</v>
      </c>
      <c r="D312" s="156" t="str">
        <f>IFERROR(IF(HLOOKUP(Presentación!$N$10,FOL,Presentación!$BA292,FALSE)=0,"",HLOOKUP(Presentación!$N$10,FOL,Presentación!$BA292,FALSE)),"")</f>
        <v/>
      </c>
      <c r="E312" s="157"/>
      <c r="F312" s="158"/>
      <c r="G312" s="265" t="str">
        <f>IFERROR(IF(HLOOKUP(Presentación!$N$10,ENT,Presentación!$BA292,FALSE)=0,"",HLOOKUP(Presentación!$N$10,ENT,Presentación!$BA292,FALSE)),"")</f>
        <v/>
      </c>
      <c r="H312" s="266"/>
      <c r="I312" s="266"/>
      <c r="J312" s="267"/>
      <c r="K312" s="113" t="str">
        <f t="shared" si="24"/>
        <v/>
      </c>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c r="AO312" s="114"/>
      <c r="AP312" s="114"/>
      <c r="AQ312" s="114"/>
      <c r="AR312" s="114"/>
      <c r="AS312" s="114"/>
      <c r="AT312" s="114"/>
      <c r="AU312" s="114"/>
      <c r="AV312" s="114"/>
      <c r="AW312" s="114"/>
      <c r="AX312" s="114"/>
      <c r="AY312" s="114"/>
      <c r="AZ312" s="114"/>
      <c r="BA312" s="114"/>
      <c r="BB312" s="114"/>
      <c r="BC312" s="114"/>
      <c r="BD312" s="114"/>
      <c r="BE312" s="114"/>
      <c r="BG312" s="37">
        <f t="shared" si="25"/>
        <v>0</v>
      </c>
      <c r="BK312" s="57">
        <f t="shared" si="26"/>
        <v>0</v>
      </c>
      <c r="BL312" s="57">
        <f t="shared" si="27"/>
        <v>0</v>
      </c>
      <c r="BM312" s="57">
        <f t="shared" si="28"/>
        <v>0</v>
      </c>
      <c r="BN312" s="101">
        <f t="shared" si="29"/>
        <v>0</v>
      </c>
    </row>
    <row r="313" spans="3:66" ht="15" customHeight="1">
      <c r="C313" s="88" t="s">
        <v>647</v>
      </c>
      <c r="D313" s="156" t="str">
        <f>IFERROR(IF(HLOOKUP(Presentación!$N$10,FOL,Presentación!$BA293,FALSE)=0,"",HLOOKUP(Presentación!$N$10,FOL,Presentación!$BA293,FALSE)),"")</f>
        <v/>
      </c>
      <c r="E313" s="157"/>
      <c r="F313" s="158"/>
      <c r="G313" s="265" t="str">
        <f>IFERROR(IF(HLOOKUP(Presentación!$N$10,ENT,Presentación!$BA293,FALSE)=0,"",HLOOKUP(Presentación!$N$10,ENT,Presentación!$BA293,FALSE)),"")</f>
        <v/>
      </c>
      <c r="H313" s="266"/>
      <c r="I313" s="266"/>
      <c r="J313" s="267"/>
      <c r="K313" s="113" t="str">
        <f t="shared" si="24"/>
        <v/>
      </c>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c r="AO313" s="114"/>
      <c r="AP313" s="114"/>
      <c r="AQ313" s="114"/>
      <c r="AR313" s="114"/>
      <c r="AS313" s="114"/>
      <c r="AT313" s="114"/>
      <c r="AU313" s="114"/>
      <c r="AV313" s="114"/>
      <c r="AW313" s="114"/>
      <c r="AX313" s="114"/>
      <c r="AY313" s="114"/>
      <c r="AZ313" s="114"/>
      <c r="BA313" s="114"/>
      <c r="BB313" s="114"/>
      <c r="BC313" s="114"/>
      <c r="BD313" s="114"/>
      <c r="BE313" s="114"/>
      <c r="BG313" s="37">
        <f t="shared" si="25"/>
        <v>0</v>
      </c>
      <c r="BK313" s="57">
        <f t="shared" si="26"/>
        <v>0</v>
      </c>
      <c r="BL313" s="57">
        <f t="shared" si="27"/>
        <v>0</v>
      </c>
      <c r="BM313" s="57">
        <f t="shared" si="28"/>
        <v>0</v>
      </c>
      <c r="BN313" s="101">
        <f t="shared" si="29"/>
        <v>0</v>
      </c>
    </row>
    <row r="314" spans="3:66" ht="15" customHeight="1">
      <c r="C314" s="88" t="s">
        <v>648</v>
      </c>
      <c r="D314" s="156" t="str">
        <f>IFERROR(IF(HLOOKUP(Presentación!$N$10,FOL,Presentación!$BA294,FALSE)=0,"",HLOOKUP(Presentación!$N$10,FOL,Presentación!$BA294,FALSE)),"")</f>
        <v/>
      </c>
      <c r="E314" s="157"/>
      <c r="F314" s="158"/>
      <c r="G314" s="265" t="str">
        <f>IFERROR(IF(HLOOKUP(Presentación!$N$10,ENT,Presentación!$BA294,FALSE)=0,"",HLOOKUP(Presentación!$N$10,ENT,Presentación!$BA294,FALSE)),"")</f>
        <v/>
      </c>
      <c r="H314" s="266"/>
      <c r="I314" s="266"/>
      <c r="J314" s="267"/>
      <c r="K314" s="113" t="str">
        <f t="shared" si="24"/>
        <v/>
      </c>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c r="AO314" s="114"/>
      <c r="AP314" s="114"/>
      <c r="AQ314" s="114"/>
      <c r="AR314" s="114"/>
      <c r="AS314" s="114"/>
      <c r="AT314" s="114"/>
      <c r="AU314" s="114"/>
      <c r="AV314" s="114"/>
      <c r="AW314" s="114"/>
      <c r="AX314" s="114"/>
      <c r="AY314" s="114"/>
      <c r="AZ314" s="114"/>
      <c r="BA314" s="114"/>
      <c r="BB314" s="114"/>
      <c r="BC314" s="114"/>
      <c r="BD314" s="114"/>
      <c r="BE314" s="114"/>
      <c r="BG314" s="37">
        <f t="shared" si="25"/>
        <v>0</v>
      </c>
      <c r="BK314" s="57">
        <f t="shared" si="26"/>
        <v>0</v>
      </c>
      <c r="BL314" s="57">
        <f t="shared" si="27"/>
        <v>0</v>
      </c>
      <c r="BM314" s="57">
        <f t="shared" si="28"/>
        <v>0</v>
      </c>
      <c r="BN314" s="101">
        <f t="shared" si="29"/>
        <v>0</v>
      </c>
    </row>
    <row r="315" spans="3:66" ht="15" customHeight="1">
      <c r="C315" s="88" t="s">
        <v>649</v>
      </c>
      <c r="D315" s="156" t="str">
        <f>IFERROR(IF(HLOOKUP(Presentación!$N$10,FOL,Presentación!$BA295,FALSE)=0,"",HLOOKUP(Presentación!$N$10,FOL,Presentación!$BA295,FALSE)),"")</f>
        <v/>
      </c>
      <c r="E315" s="157"/>
      <c r="F315" s="158"/>
      <c r="G315" s="265" t="str">
        <f>IFERROR(IF(HLOOKUP(Presentación!$N$10,ENT,Presentación!$BA295,FALSE)=0,"",HLOOKUP(Presentación!$N$10,ENT,Presentación!$BA295,FALSE)),"")</f>
        <v/>
      </c>
      <c r="H315" s="266"/>
      <c r="I315" s="266"/>
      <c r="J315" s="267"/>
      <c r="K315" s="113" t="str">
        <f t="shared" si="24"/>
        <v/>
      </c>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c r="AO315" s="114"/>
      <c r="AP315" s="114"/>
      <c r="AQ315" s="114"/>
      <c r="AR315" s="114"/>
      <c r="AS315" s="114"/>
      <c r="AT315" s="114"/>
      <c r="AU315" s="114"/>
      <c r="AV315" s="114"/>
      <c r="AW315" s="114"/>
      <c r="AX315" s="114"/>
      <c r="AY315" s="114"/>
      <c r="AZ315" s="114"/>
      <c r="BA315" s="114"/>
      <c r="BB315" s="114"/>
      <c r="BC315" s="114"/>
      <c r="BD315" s="114"/>
      <c r="BE315" s="114"/>
      <c r="BG315" s="37">
        <f t="shared" si="25"/>
        <v>0</v>
      </c>
      <c r="BK315" s="57">
        <f t="shared" si="26"/>
        <v>0</v>
      </c>
      <c r="BL315" s="57">
        <f t="shared" si="27"/>
        <v>0</v>
      </c>
      <c r="BM315" s="57">
        <f t="shared" si="28"/>
        <v>0</v>
      </c>
      <c r="BN315" s="101">
        <f t="shared" si="29"/>
        <v>0</v>
      </c>
    </row>
    <row r="316" spans="3:66" ht="15" customHeight="1">
      <c r="C316" s="88" t="s">
        <v>650</v>
      </c>
      <c r="D316" s="156" t="str">
        <f>IFERROR(IF(HLOOKUP(Presentación!$N$10,FOL,Presentación!$BA296,FALSE)=0,"",HLOOKUP(Presentación!$N$10,FOL,Presentación!$BA296,FALSE)),"")</f>
        <v/>
      </c>
      <c r="E316" s="157"/>
      <c r="F316" s="158"/>
      <c r="G316" s="265" t="str">
        <f>IFERROR(IF(HLOOKUP(Presentación!$N$10,ENT,Presentación!$BA296,FALSE)=0,"",HLOOKUP(Presentación!$N$10,ENT,Presentación!$BA296,FALSE)),"")</f>
        <v/>
      </c>
      <c r="H316" s="266"/>
      <c r="I316" s="266"/>
      <c r="J316" s="267"/>
      <c r="K316" s="113" t="str">
        <f t="shared" si="24"/>
        <v/>
      </c>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c r="AO316" s="114"/>
      <c r="AP316" s="114"/>
      <c r="AQ316" s="114"/>
      <c r="AR316" s="114"/>
      <c r="AS316" s="114"/>
      <c r="AT316" s="114"/>
      <c r="AU316" s="114"/>
      <c r="AV316" s="114"/>
      <c r="AW316" s="114"/>
      <c r="AX316" s="114"/>
      <c r="AY316" s="114"/>
      <c r="AZ316" s="114"/>
      <c r="BA316" s="114"/>
      <c r="BB316" s="114"/>
      <c r="BC316" s="114"/>
      <c r="BD316" s="114"/>
      <c r="BE316" s="114"/>
      <c r="BG316" s="37">
        <f t="shared" si="25"/>
        <v>0</v>
      </c>
      <c r="BK316" s="57">
        <f t="shared" si="26"/>
        <v>0</v>
      </c>
      <c r="BL316" s="57">
        <f t="shared" si="27"/>
        <v>0</v>
      </c>
      <c r="BM316" s="57">
        <f t="shared" si="28"/>
        <v>0</v>
      </c>
      <c r="BN316" s="101">
        <f t="shared" si="29"/>
        <v>0</v>
      </c>
    </row>
    <row r="317" spans="3:66" ht="15" customHeight="1">
      <c r="C317" s="88" t="s">
        <v>651</v>
      </c>
      <c r="D317" s="156" t="str">
        <f>IFERROR(IF(HLOOKUP(Presentación!$N$10,FOL,Presentación!$BA297,FALSE)=0,"",HLOOKUP(Presentación!$N$10,FOL,Presentación!$BA297,FALSE)),"")</f>
        <v/>
      </c>
      <c r="E317" s="157"/>
      <c r="F317" s="158"/>
      <c r="G317" s="265" t="str">
        <f>IFERROR(IF(HLOOKUP(Presentación!$N$10,ENT,Presentación!$BA297,FALSE)=0,"",HLOOKUP(Presentación!$N$10,ENT,Presentación!$BA297,FALSE)),"")</f>
        <v/>
      </c>
      <c r="H317" s="266"/>
      <c r="I317" s="266"/>
      <c r="J317" s="267"/>
      <c r="K317" s="113" t="str">
        <f t="shared" si="24"/>
        <v/>
      </c>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c r="AO317" s="114"/>
      <c r="AP317" s="114"/>
      <c r="AQ317" s="114"/>
      <c r="AR317" s="114"/>
      <c r="AS317" s="114"/>
      <c r="AT317" s="114"/>
      <c r="AU317" s="114"/>
      <c r="AV317" s="114"/>
      <c r="AW317" s="114"/>
      <c r="AX317" s="114"/>
      <c r="AY317" s="114"/>
      <c r="AZ317" s="114"/>
      <c r="BA317" s="114"/>
      <c r="BB317" s="114"/>
      <c r="BC317" s="114"/>
      <c r="BD317" s="114"/>
      <c r="BE317" s="114"/>
      <c r="BG317" s="37">
        <f t="shared" si="25"/>
        <v>0</v>
      </c>
      <c r="BK317" s="57">
        <f t="shared" si="26"/>
        <v>0</v>
      </c>
      <c r="BL317" s="57">
        <f t="shared" si="27"/>
        <v>0</v>
      </c>
      <c r="BM317" s="57">
        <f t="shared" si="28"/>
        <v>0</v>
      </c>
      <c r="BN317" s="101">
        <f t="shared" si="29"/>
        <v>0</v>
      </c>
    </row>
    <row r="318" spans="3:66" ht="15" customHeight="1">
      <c r="C318" s="88" t="s">
        <v>652</v>
      </c>
      <c r="D318" s="156" t="str">
        <f>IFERROR(IF(HLOOKUP(Presentación!$N$10,FOL,Presentación!$BA298,FALSE)=0,"",HLOOKUP(Presentación!$N$10,FOL,Presentación!$BA298,FALSE)),"")</f>
        <v/>
      </c>
      <c r="E318" s="157"/>
      <c r="F318" s="158"/>
      <c r="G318" s="265" t="str">
        <f>IFERROR(IF(HLOOKUP(Presentación!$N$10,ENT,Presentación!$BA298,FALSE)=0,"",HLOOKUP(Presentación!$N$10,ENT,Presentación!$BA298,FALSE)),"")</f>
        <v/>
      </c>
      <c r="H318" s="266"/>
      <c r="I318" s="266"/>
      <c r="J318" s="267"/>
      <c r="K318" s="113" t="str">
        <f t="shared" si="24"/>
        <v/>
      </c>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c r="AO318" s="114"/>
      <c r="AP318" s="114"/>
      <c r="AQ318" s="114"/>
      <c r="AR318" s="114"/>
      <c r="AS318" s="114"/>
      <c r="AT318" s="114"/>
      <c r="AU318" s="114"/>
      <c r="AV318" s="114"/>
      <c r="AW318" s="114"/>
      <c r="AX318" s="114"/>
      <c r="AY318" s="114"/>
      <c r="AZ318" s="114"/>
      <c r="BA318" s="114"/>
      <c r="BB318" s="114"/>
      <c r="BC318" s="114"/>
      <c r="BD318" s="114"/>
      <c r="BE318" s="114"/>
      <c r="BG318" s="37">
        <f t="shared" si="25"/>
        <v>0</v>
      </c>
      <c r="BK318" s="57">
        <f t="shared" si="26"/>
        <v>0</v>
      </c>
      <c r="BL318" s="57">
        <f t="shared" si="27"/>
        <v>0</v>
      </c>
      <c r="BM318" s="57">
        <f t="shared" si="28"/>
        <v>0</v>
      </c>
      <c r="BN318" s="101">
        <f t="shared" si="29"/>
        <v>0</v>
      </c>
    </row>
    <row r="319" spans="3:66" ht="15" customHeight="1">
      <c r="C319" s="88" t="s">
        <v>653</v>
      </c>
      <c r="D319" s="156" t="str">
        <f>IFERROR(IF(HLOOKUP(Presentación!$N$10,FOL,Presentación!$BA299,FALSE)=0,"",HLOOKUP(Presentación!$N$10,FOL,Presentación!$BA299,FALSE)),"")</f>
        <v/>
      </c>
      <c r="E319" s="157"/>
      <c r="F319" s="158"/>
      <c r="G319" s="265" t="str">
        <f>IFERROR(IF(HLOOKUP(Presentación!$N$10,ENT,Presentación!$BA299,FALSE)=0,"",HLOOKUP(Presentación!$N$10,ENT,Presentación!$BA299,FALSE)),"")</f>
        <v/>
      </c>
      <c r="H319" s="266"/>
      <c r="I319" s="266"/>
      <c r="J319" s="267"/>
      <c r="K319" s="113" t="str">
        <f t="shared" si="24"/>
        <v/>
      </c>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c r="AO319" s="114"/>
      <c r="AP319" s="114"/>
      <c r="AQ319" s="114"/>
      <c r="AR319" s="114"/>
      <c r="AS319" s="114"/>
      <c r="AT319" s="114"/>
      <c r="AU319" s="114"/>
      <c r="AV319" s="114"/>
      <c r="AW319" s="114"/>
      <c r="AX319" s="114"/>
      <c r="AY319" s="114"/>
      <c r="AZ319" s="114"/>
      <c r="BA319" s="114"/>
      <c r="BB319" s="114"/>
      <c r="BC319" s="114"/>
      <c r="BD319" s="114"/>
      <c r="BE319" s="114"/>
      <c r="BG319" s="37">
        <f t="shared" si="25"/>
        <v>0</v>
      </c>
      <c r="BK319" s="57">
        <f t="shared" si="26"/>
        <v>0</v>
      </c>
      <c r="BL319" s="57">
        <f t="shared" si="27"/>
        <v>0</v>
      </c>
      <c r="BM319" s="57">
        <f t="shared" si="28"/>
        <v>0</v>
      </c>
      <c r="BN319" s="101">
        <f t="shared" si="29"/>
        <v>0</v>
      </c>
    </row>
    <row r="320" spans="3:66" ht="15" customHeight="1">
      <c r="C320" s="88" t="s">
        <v>654</v>
      </c>
      <c r="D320" s="156" t="str">
        <f>IFERROR(IF(HLOOKUP(Presentación!$N$10,FOL,Presentación!$BA300,FALSE)=0,"",HLOOKUP(Presentación!$N$10,FOL,Presentación!$BA300,FALSE)),"")</f>
        <v/>
      </c>
      <c r="E320" s="157"/>
      <c r="F320" s="158"/>
      <c r="G320" s="265" t="str">
        <f>IFERROR(IF(HLOOKUP(Presentación!$N$10,ENT,Presentación!$BA300,FALSE)=0,"",HLOOKUP(Presentación!$N$10,ENT,Presentación!$BA300,FALSE)),"")</f>
        <v/>
      </c>
      <c r="H320" s="266"/>
      <c r="I320" s="266"/>
      <c r="J320" s="267"/>
      <c r="K320" s="113" t="str">
        <f t="shared" si="24"/>
        <v/>
      </c>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c r="AO320" s="114"/>
      <c r="AP320" s="114"/>
      <c r="AQ320" s="114"/>
      <c r="AR320" s="114"/>
      <c r="AS320" s="114"/>
      <c r="AT320" s="114"/>
      <c r="AU320" s="114"/>
      <c r="AV320" s="114"/>
      <c r="AW320" s="114"/>
      <c r="AX320" s="114"/>
      <c r="AY320" s="114"/>
      <c r="AZ320" s="114"/>
      <c r="BA320" s="114"/>
      <c r="BB320" s="114"/>
      <c r="BC320" s="114"/>
      <c r="BD320" s="114"/>
      <c r="BE320" s="114"/>
      <c r="BG320" s="37">
        <f t="shared" si="25"/>
        <v>0</v>
      </c>
      <c r="BK320" s="57">
        <f t="shared" si="26"/>
        <v>0</v>
      </c>
      <c r="BL320" s="57">
        <f t="shared" si="27"/>
        <v>0</v>
      </c>
      <c r="BM320" s="57">
        <f t="shared" si="28"/>
        <v>0</v>
      </c>
      <c r="BN320" s="101">
        <f t="shared" si="29"/>
        <v>0</v>
      </c>
    </row>
    <row r="321" spans="3:66" ht="15" customHeight="1">
      <c r="C321" s="88" t="s">
        <v>655</v>
      </c>
      <c r="D321" s="156" t="str">
        <f>IFERROR(IF(HLOOKUP(Presentación!$N$10,FOL,Presentación!$BA301,FALSE)=0,"",HLOOKUP(Presentación!$N$10,FOL,Presentación!$BA301,FALSE)),"")</f>
        <v/>
      </c>
      <c r="E321" s="157"/>
      <c r="F321" s="158"/>
      <c r="G321" s="265" t="str">
        <f>IFERROR(IF(HLOOKUP(Presentación!$N$10,ENT,Presentación!$BA301,FALSE)=0,"",HLOOKUP(Presentación!$N$10,ENT,Presentación!$BA301,FALSE)),"")</f>
        <v/>
      </c>
      <c r="H321" s="266"/>
      <c r="I321" s="266"/>
      <c r="J321" s="267"/>
      <c r="K321" s="113" t="str">
        <f t="shared" si="24"/>
        <v/>
      </c>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c r="AO321" s="114"/>
      <c r="AP321" s="114"/>
      <c r="AQ321" s="114"/>
      <c r="AR321" s="114"/>
      <c r="AS321" s="114"/>
      <c r="AT321" s="114"/>
      <c r="AU321" s="114"/>
      <c r="AV321" s="114"/>
      <c r="AW321" s="114"/>
      <c r="AX321" s="114"/>
      <c r="AY321" s="114"/>
      <c r="AZ321" s="114"/>
      <c r="BA321" s="114"/>
      <c r="BB321" s="114"/>
      <c r="BC321" s="114"/>
      <c r="BD321" s="114"/>
      <c r="BE321" s="114"/>
      <c r="BG321" s="37">
        <f t="shared" si="25"/>
        <v>0</v>
      </c>
      <c r="BK321" s="57">
        <f t="shared" si="26"/>
        <v>0</v>
      </c>
      <c r="BL321" s="57">
        <f t="shared" si="27"/>
        <v>0</v>
      </c>
      <c r="BM321" s="57">
        <f t="shared" si="28"/>
        <v>0</v>
      </c>
      <c r="BN321" s="101">
        <f t="shared" si="29"/>
        <v>0</v>
      </c>
    </row>
    <row r="322" spans="3:66" ht="15" customHeight="1">
      <c r="C322" s="88" t="s">
        <v>656</v>
      </c>
      <c r="D322" s="156" t="str">
        <f>IFERROR(IF(HLOOKUP(Presentación!$N$10,FOL,Presentación!$BA302,FALSE)=0,"",HLOOKUP(Presentación!$N$10,FOL,Presentación!$BA302,FALSE)),"")</f>
        <v/>
      </c>
      <c r="E322" s="157"/>
      <c r="F322" s="158"/>
      <c r="G322" s="265" t="str">
        <f>IFERROR(IF(HLOOKUP(Presentación!$N$10,ENT,Presentación!$BA302,FALSE)=0,"",HLOOKUP(Presentación!$N$10,ENT,Presentación!$BA302,FALSE)),"")</f>
        <v/>
      </c>
      <c r="H322" s="266"/>
      <c r="I322" s="266"/>
      <c r="J322" s="267"/>
      <c r="K322" s="113" t="str">
        <f t="shared" si="24"/>
        <v/>
      </c>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c r="AO322" s="114"/>
      <c r="AP322" s="114"/>
      <c r="AQ322" s="114"/>
      <c r="AR322" s="114"/>
      <c r="AS322" s="114"/>
      <c r="AT322" s="114"/>
      <c r="AU322" s="114"/>
      <c r="AV322" s="114"/>
      <c r="AW322" s="114"/>
      <c r="AX322" s="114"/>
      <c r="AY322" s="114"/>
      <c r="AZ322" s="114"/>
      <c r="BA322" s="114"/>
      <c r="BB322" s="114"/>
      <c r="BC322" s="114"/>
      <c r="BD322" s="114"/>
      <c r="BE322" s="114"/>
      <c r="BG322" s="37">
        <f t="shared" si="25"/>
        <v>0</v>
      </c>
      <c r="BK322" s="57">
        <f t="shared" si="26"/>
        <v>0</v>
      </c>
      <c r="BL322" s="57">
        <f t="shared" si="27"/>
        <v>0</v>
      </c>
      <c r="BM322" s="57">
        <f t="shared" si="28"/>
        <v>0</v>
      </c>
      <c r="BN322" s="101">
        <f t="shared" si="29"/>
        <v>0</v>
      </c>
    </row>
    <row r="323" spans="3:66" ht="15" customHeight="1">
      <c r="C323" s="88" t="s">
        <v>657</v>
      </c>
      <c r="D323" s="156" t="str">
        <f>IFERROR(IF(HLOOKUP(Presentación!$N$10,FOL,Presentación!$BA303,FALSE)=0,"",HLOOKUP(Presentación!$N$10,FOL,Presentación!$BA303,FALSE)),"")</f>
        <v/>
      </c>
      <c r="E323" s="157"/>
      <c r="F323" s="158"/>
      <c r="G323" s="265" t="str">
        <f>IFERROR(IF(HLOOKUP(Presentación!$N$10,ENT,Presentación!$BA303,FALSE)=0,"",HLOOKUP(Presentación!$N$10,ENT,Presentación!$BA303,FALSE)),"")</f>
        <v/>
      </c>
      <c r="H323" s="266"/>
      <c r="I323" s="266"/>
      <c r="J323" s="267"/>
      <c r="K323" s="113" t="str">
        <f t="shared" si="24"/>
        <v/>
      </c>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c r="AO323" s="114"/>
      <c r="AP323" s="114"/>
      <c r="AQ323" s="114"/>
      <c r="AR323" s="114"/>
      <c r="AS323" s="114"/>
      <c r="AT323" s="114"/>
      <c r="AU323" s="114"/>
      <c r="AV323" s="114"/>
      <c r="AW323" s="114"/>
      <c r="AX323" s="114"/>
      <c r="AY323" s="114"/>
      <c r="AZ323" s="114"/>
      <c r="BA323" s="114"/>
      <c r="BB323" s="114"/>
      <c r="BC323" s="114"/>
      <c r="BD323" s="114"/>
      <c r="BE323" s="114"/>
      <c r="BG323" s="37">
        <f t="shared" si="25"/>
        <v>0</v>
      </c>
      <c r="BK323" s="57">
        <f t="shared" si="26"/>
        <v>0</v>
      </c>
      <c r="BL323" s="57">
        <f t="shared" si="27"/>
        <v>0</v>
      </c>
      <c r="BM323" s="57">
        <f t="shared" si="28"/>
        <v>0</v>
      </c>
      <c r="BN323" s="101">
        <f t="shared" si="29"/>
        <v>0</v>
      </c>
    </row>
    <row r="324" spans="3:66" ht="15" customHeight="1">
      <c r="C324" s="88" t="s">
        <v>658</v>
      </c>
      <c r="D324" s="156" t="str">
        <f>IFERROR(IF(HLOOKUP(Presentación!$N$10,FOL,Presentación!$BA304,FALSE)=0,"",HLOOKUP(Presentación!$N$10,FOL,Presentación!$BA304,FALSE)),"")</f>
        <v/>
      </c>
      <c r="E324" s="157"/>
      <c r="F324" s="158"/>
      <c r="G324" s="265" t="str">
        <f>IFERROR(IF(HLOOKUP(Presentación!$N$10,ENT,Presentación!$BA304,FALSE)=0,"",HLOOKUP(Presentación!$N$10,ENT,Presentación!$BA304,FALSE)),"")</f>
        <v/>
      </c>
      <c r="H324" s="266"/>
      <c r="I324" s="266"/>
      <c r="J324" s="267"/>
      <c r="K324" s="113" t="str">
        <f t="shared" si="24"/>
        <v/>
      </c>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c r="AO324" s="114"/>
      <c r="AP324" s="114"/>
      <c r="AQ324" s="114"/>
      <c r="AR324" s="114"/>
      <c r="AS324" s="114"/>
      <c r="AT324" s="114"/>
      <c r="AU324" s="114"/>
      <c r="AV324" s="114"/>
      <c r="AW324" s="114"/>
      <c r="AX324" s="114"/>
      <c r="AY324" s="114"/>
      <c r="AZ324" s="114"/>
      <c r="BA324" s="114"/>
      <c r="BB324" s="114"/>
      <c r="BC324" s="114"/>
      <c r="BD324" s="114"/>
      <c r="BE324" s="114"/>
      <c r="BG324" s="37">
        <f t="shared" si="25"/>
        <v>0</v>
      </c>
      <c r="BK324" s="57">
        <f t="shared" si="26"/>
        <v>0</v>
      </c>
      <c r="BL324" s="57">
        <f t="shared" si="27"/>
        <v>0</v>
      </c>
      <c r="BM324" s="57">
        <f t="shared" si="28"/>
        <v>0</v>
      </c>
      <c r="BN324" s="101">
        <f t="shared" si="29"/>
        <v>0</v>
      </c>
    </row>
    <row r="325" spans="3:66" ht="15" customHeight="1">
      <c r="C325" s="88" t="s">
        <v>659</v>
      </c>
      <c r="D325" s="156" t="str">
        <f>IFERROR(IF(HLOOKUP(Presentación!$N$10,FOL,Presentación!$BA305,FALSE)=0,"",HLOOKUP(Presentación!$N$10,FOL,Presentación!$BA305,FALSE)),"")</f>
        <v/>
      </c>
      <c r="E325" s="157"/>
      <c r="F325" s="158"/>
      <c r="G325" s="265" t="str">
        <f>IFERROR(IF(HLOOKUP(Presentación!$N$10,ENT,Presentación!$BA305,FALSE)=0,"",HLOOKUP(Presentación!$N$10,ENT,Presentación!$BA305,FALSE)),"")</f>
        <v/>
      </c>
      <c r="H325" s="266"/>
      <c r="I325" s="266"/>
      <c r="J325" s="267"/>
      <c r="K325" s="113" t="str">
        <f t="shared" si="24"/>
        <v/>
      </c>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c r="AO325" s="114"/>
      <c r="AP325" s="114"/>
      <c r="AQ325" s="114"/>
      <c r="AR325" s="114"/>
      <c r="AS325" s="114"/>
      <c r="AT325" s="114"/>
      <c r="AU325" s="114"/>
      <c r="AV325" s="114"/>
      <c r="AW325" s="114"/>
      <c r="AX325" s="114"/>
      <c r="AY325" s="114"/>
      <c r="AZ325" s="114"/>
      <c r="BA325" s="114"/>
      <c r="BB325" s="114"/>
      <c r="BC325" s="114"/>
      <c r="BD325" s="114"/>
      <c r="BE325" s="114"/>
      <c r="BG325" s="37">
        <f t="shared" si="25"/>
        <v>0</v>
      </c>
      <c r="BK325" s="57">
        <f t="shared" si="26"/>
        <v>0</v>
      </c>
      <c r="BL325" s="57">
        <f t="shared" si="27"/>
        <v>0</v>
      </c>
      <c r="BM325" s="57">
        <f t="shared" si="28"/>
        <v>0</v>
      </c>
      <c r="BN325" s="101">
        <f t="shared" si="29"/>
        <v>0</v>
      </c>
    </row>
    <row r="326" spans="3:66" ht="15" customHeight="1">
      <c r="C326" s="88" t="s">
        <v>660</v>
      </c>
      <c r="D326" s="156" t="str">
        <f>IFERROR(IF(HLOOKUP(Presentación!$N$10,FOL,Presentación!$BA306,FALSE)=0,"",HLOOKUP(Presentación!$N$10,FOL,Presentación!$BA306,FALSE)),"")</f>
        <v/>
      </c>
      <c r="E326" s="157"/>
      <c r="F326" s="158"/>
      <c r="G326" s="265" t="str">
        <f>IFERROR(IF(HLOOKUP(Presentación!$N$10,ENT,Presentación!$BA306,FALSE)=0,"",HLOOKUP(Presentación!$N$10,ENT,Presentación!$BA306,FALSE)),"")</f>
        <v/>
      </c>
      <c r="H326" s="266"/>
      <c r="I326" s="266"/>
      <c r="J326" s="267"/>
      <c r="K326" s="113" t="str">
        <f t="shared" si="24"/>
        <v/>
      </c>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c r="AO326" s="114"/>
      <c r="AP326" s="114"/>
      <c r="AQ326" s="114"/>
      <c r="AR326" s="114"/>
      <c r="AS326" s="114"/>
      <c r="AT326" s="114"/>
      <c r="AU326" s="114"/>
      <c r="AV326" s="114"/>
      <c r="AW326" s="114"/>
      <c r="AX326" s="114"/>
      <c r="AY326" s="114"/>
      <c r="AZ326" s="114"/>
      <c r="BA326" s="114"/>
      <c r="BB326" s="114"/>
      <c r="BC326" s="114"/>
      <c r="BD326" s="114"/>
      <c r="BE326" s="114"/>
      <c r="BG326" s="37">
        <f t="shared" si="25"/>
        <v>0</v>
      </c>
      <c r="BK326" s="57">
        <f t="shared" si="26"/>
        <v>0</v>
      </c>
      <c r="BL326" s="57">
        <f t="shared" si="27"/>
        <v>0</v>
      </c>
      <c r="BM326" s="57">
        <f t="shared" si="28"/>
        <v>0</v>
      </c>
      <c r="BN326" s="101">
        <f t="shared" si="29"/>
        <v>0</v>
      </c>
    </row>
    <row r="327" spans="3:66" ht="15" customHeight="1">
      <c r="C327" s="88" t="s">
        <v>661</v>
      </c>
      <c r="D327" s="156" t="str">
        <f>IFERROR(IF(HLOOKUP(Presentación!$N$10,FOL,Presentación!$BA307,FALSE)=0,"",HLOOKUP(Presentación!$N$10,FOL,Presentación!$BA307,FALSE)),"")</f>
        <v/>
      </c>
      <c r="E327" s="157"/>
      <c r="F327" s="158"/>
      <c r="G327" s="265" t="str">
        <f>IFERROR(IF(HLOOKUP(Presentación!$N$10,ENT,Presentación!$BA307,FALSE)=0,"",HLOOKUP(Presentación!$N$10,ENT,Presentación!$BA307,FALSE)),"")</f>
        <v/>
      </c>
      <c r="H327" s="266"/>
      <c r="I327" s="266"/>
      <c r="J327" s="267"/>
      <c r="K327" s="113" t="str">
        <f t="shared" si="24"/>
        <v/>
      </c>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c r="AO327" s="114"/>
      <c r="AP327" s="114"/>
      <c r="AQ327" s="114"/>
      <c r="AR327" s="114"/>
      <c r="AS327" s="114"/>
      <c r="AT327" s="114"/>
      <c r="AU327" s="114"/>
      <c r="AV327" s="114"/>
      <c r="AW327" s="114"/>
      <c r="AX327" s="114"/>
      <c r="AY327" s="114"/>
      <c r="AZ327" s="114"/>
      <c r="BA327" s="114"/>
      <c r="BB327" s="114"/>
      <c r="BC327" s="114"/>
      <c r="BD327" s="114"/>
      <c r="BE327" s="114"/>
      <c r="BG327" s="37">
        <f t="shared" si="25"/>
        <v>0</v>
      </c>
      <c r="BK327" s="57">
        <f t="shared" si="26"/>
        <v>0</v>
      </c>
      <c r="BL327" s="57">
        <f t="shared" si="27"/>
        <v>0</v>
      </c>
      <c r="BM327" s="57">
        <f t="shared" si="28"/>
        <v>0</v>
      </c>
      <c r="BN327" s="101">
        <f t="shared" si="29"/>
        <v>0</v>
      </c>
    </row>
    <row r="328" spans="3:66" ht="15" customHeight="1">
      <c r="C328" s="88" t="s">
        <v>662</v>
      </c>
      <c r="D328" s="156" t="str">
        <f>IFERROR(IF(HLOOKUP(Presentación!$N$10,FOL,Presentación!$BA308,FALSE)=0,"",HLOOKUP(Presentación!$N$10,FOL,Presentación!$BA308,FALSE)),"")</f>
        <v/>
      </c>
      <c r="E328" s="157"/>
      <c r="F328" s="158"/>
      <c r="G328" s="265" t="str">
        <f>IFERROR(IF(HLOOKUP(Presentación!$N$10,ENT,Presentación!$BA308,FALSE)=0,"",HLOOKUP(Presentación!$N$10,ENT,Presentación!$BA308,FALSE)),"")</f>
        <v/>
      </c>
      <c r="H328" s="266"/>
      <c r="I328" s="266"/>
      <c r="J328" s="267"/>
      <c r="K328" s="113" t="str">
        <f t="shared" si="24"/>
        <v/>
      </c>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c r="AO328" s="114"/>
      <c r="AP328" s="114"/>
      <c r="AQ328" s="114"/>
      <c r="AR328" s="114"/>
      <c r="AS328" s="114"/>
      <c r="AT328" s="114"/>
      <c r="AU328" s="114"/>
      <c r="AV328" s="114"/>
      <c r="AW328" s="114"/>
      <c r="AX328" s="114"/>
      <c r="AY328" s="114"/>
      <c r="AZ328" s="114"/>
      <c r="BA328" s="114"/>
      <c r="BB328" s="114"/>
      <c r="BC328" s="114"/>
      <c r="BD328" s="114"/>
      <c r="BE328" s="114"/>
      <c r="BG328" s="37">
        <f t="shared" si="25"/>
        <v>0</v>
      </c>
      <c r="BK328" s="57">
        <f t="shared" si="26"/>
        <v>0</v>
      </c>
      <c r="BL328" s="57">
        <f t="shared" si="27"/>
        <v>0</v>
      </c>
      <c r="BM328" s="57">
        <f t="shared" si="28"/>
        <v>0</v>
      </c>
      <c r="BN328" s="101">
        <f t="shared" si="29"/>
        <v>0</v>
      </c>
    </row>
    <row r="329" spans="3:66" ht="15" customHeight="1">
      <c r="C329" s="88" t="s">
        <v>663</v>
      </c>
      <c r="D329" s="156" t="str">
        <f>IFERROR(IF(HLOOKUP(Presentación!$N$10,FOL,Presentación!$BA309,FALSE)=0,"",HLOOKUP(Presentación!$N$10,FOL,Presentación!$BA309,FALSE)),"")</f>
        <v/>
      </c>
      <c r="E329" s="157"/>
      <c r="F329" s="158"/>
      <c r="G329" s="265" t="str">
        <f>IFERROR(IF(HLOOKUP(Presentación!$N$10,ENT,Presentación!$BA309,FALSE)=0,"",HLOOKUP(Presentación!$N$10,ENT,Presentación!$BA309,FALSE)),"")</f>
        <v/>
      </c>
      <c r="H329" s="266"/>
      <c r="I329" s="266"/>
      <c r="J329" s="267"/>
      <c r="K329" s="113" t="str">
        <f t="shared" si="24"/>
        <v/>
      </c>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c r="AO329" s="114"/>
      <c r="AP329" s="114"/>
      <c r="AQ329" s="114"/>
      <c r="AR329" s="114"/>
      <c r="AS329" s="114"/>
      <c r="AT329" s="114"/>
      <c r="AU329" s="114"/>
      <c r="AV329" s="114"/>
      <c r="AW329" s="114"/>
      <c r="AX329" s="114"/>
      <c r="AY329" s="114"/>
      <c r="AZ329" s="114"/>
      <c r="BA329" s="114"/>
      <c r="BB329" s="114"/>
      <c r="BC329" s="114"/>
      <c r="BD329" s="114"/>
      <c r="BE329" s="114"/>
      <c r="BG329" s="37">
        <f t="shared" si="25"/>
        <v>0</v>
      </c>
      <c r="BK329" s="57">
        <f t="shared" si="26"/>
        <v>0</v>
      </c>
      <c r="BL329" s="57">
        <f t="shared" si="27"/>
        <v>0</v>
      </c>
      <c r="BM329" s="57">
        <f t="shared" si="28"/>
        <v>0</v>
      </c>
      <c r="BN329" s="101">
        <f t="shared" si="29"/>
        <v>0</v>
      </c>
    </row>
    <row r="330" spans="3:66" ht="15" customHeight="1">
      <c r="C330" s="88" t="s">
        <v>664</v>
      </c>
      <c r="D330" s="156" t="str">
        <f>IFERROR(IF(HLOOKUP(Presentación!$N$10,FOL,Presentación!$BA310,FALSE)=0,"",HLOOKUP(Presentación!$N$10,FOL,Presentación!$BA310,FALSE)),"")</f>
        <v/>
      </c>
      <c r="E330" s="157"/>
      <c r="F330" s="158"/>
      <c r="G330" s="265" t="str">
        <f>IFERROR(IF(HLOOKUP(Presentación!$N$10,ENT,Presentación!$BA310,FALSE)=0,"",HLOOKUP(Presentación!$N$10,ENT,Presentación!$BA310,FALSE)),"")</f>
        <v/>
      </c>
      <c r="H330" s="266"/>
      <c r="I330" s="266"/>
      <c r="J330" s="267"/>
      <c r="K330" s="113" t="str">
        <f t="shared" si="24"/>
        <v/>
      </c>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c r="AO330" s="114"/>
      <c r="AP330" s="114"/>
      <c r="AQ330" s="114"/>
      <c r="AR330" s="114"/>
      <c r="AS330" s="114"/>
      <c r="AT330" s="114"/>
      <c r="AU330" s="114"/>
      <c r="AV330" s="114"/>
      <c r="AW330" s="114"/>
      <c r="AX330" s="114"/>
      <c r="AY330" s="114"/>
      <c r="AZ330" s="114"/>
      <c r="BA330" s="114"/>
      <c r="BB330" s="114"/>
      <c r="BC330" s="114"/>
      <c r="BD330" s="114"/>
      <c r="BE330" s="114"/>
      <c r="BG330" s="37">
        <f t="shared" si="25"/>
        <v>0</v>
      </c>
      <c r="BK330" s="57">
        <f t="shared" si="26"/>
        <v>0</v>
      </c>
      <c r="BL330" s="57">
        <f t="shared" si="27"/>
        <v>0</v>
      </c>
      <c r="BM330" s="57">
        <f t="shared" si="28"/>
        <v>0</v>
      </c>
      <c r="BN330" s="101">
        <f t="shared" si="29"/>
        <v>0</v>
      </c>
    </row>
    <row r="331" spans="3:66" ht="15" customHeight="1">
      <c r="C331" s="88" t="s">
        <v>665</v>
      </c>
      <c r="D331" s="156" t="str">
        <f>IFERROR(IF(HLOOKUP(Presentación!$N$10,FOL,Presentación!$BA311,FALSE)=0,"",HLOOKUP(Presentación!$N$10,FOL,Presentación!$BA311,FALSE)),"")</f>
        <v/>
      </c>
      <c r="E331" s="157"/>
      <c r="F331" s="158"/>
      <c r="G331" s="265" t="str">
        <f>IFERROR(IF(HLOOKUP(Presentación!$N$10,ENT,Presentación!$BA311,FALSE)=0,"",HLOOKUP(Presentación!$N$10,ENT,Presentación!$BA311,FALSE)),"")</f>
        <v/>
      </c>
      <c r="H331" s="266"/>
      <c r="I331" s="266"/>
      <c r="J331" s="267"/>
      <c r="K331" s="113" t="str">
        <f t="shared" si="24"/>
        <v/>
      </c>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c r="AO331" s="114"/>
      <c r="AP331" s="114"/>
      <c r="AQ331" s="114"/>
      <c r="AR331" s="114"/>
      <c r="AS331" s="114"/>
      <c r="AT331" s="114"/>
      <c r="AU331" s="114"/>
      <c r="AV331" s="114"/>
      <c r="AW331" s="114"/>
      <c r="AX331" s="114"/>
      <c r="AY331" s="114"/>
      <c r="AZ331" s="114"/>
      <c r="BA331" s="114"/>
      <c r="BB331" s="114"/>
      <c r="BC331" s="114"/>
      <c r="BD331" s="114"/>
      <c r="BE331" s="114"/>
      <c r="BG331" s="37">
        <f t="shared" si="25"/>
        <v>0</v>
      </c>
      <c r="BK331" s="57">
        <f t="shared" si="26"/>
        <v>0</v>
      </c>
      <c r="BL331" s="57">
        <f t="shared" si="27"/>
        <v>0</v>
      </c>
      <c r="BM331" s="57">
        <f t="shared" si="28"/>
        <v>0</v>
      </c>
      <c r="BN331" s="101">
        <f t="shared" si="29"/>
        <v>0</v>
      </c>
    </row>
    <row r="332" spans="3:66" ht="15" customHeight="1">
      <c r="C332" s="88" t="s">
        <v>666</v>
      </c>
      <c r="D332" s="156" t="str">
        <f>IFERROR(IF(HLOOKUP(Presentación!$N$10,FOL,Presentación!$BA312,FALSE)=0,"",HLOOKUP(Presentación!$N$10,FOL,Presentación!$BA312,FALSE)),"")</f>
        <v/>
      </c>
      <c r="E332" s="157"/>
      <c r="F332" s="158"/>
      <c r="G332" s="265" t="str">
        <f>IFERROR(IF(HLOOKUP(Presentación!$N$10,ENT,Presentación!$BA312,FALSE)=0,"",HLOOKUP(Presentación!$N$10,ENT,Presentación!$BA312,FALSE)),"")</f>
        <v/>
      </c>
      <c r="H332" s="266"/>
      <c r="I332" s="266"/>
      <c r="J332" s="267"/>
      <c r="K332" s="113" t="str">
        <f t="shared" si="24"/>
        <v/>
      </c>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c r="AO332" s="114"/>
      <c r="AP332" s="114"/>
      <c r="AQ332" s="114"/>
      <c r="AR332" s="114"/>
      <c r="AS332" s="114"/>
      <c r="AT332" s="114"/>
      <c r="AU332" s="114"/>
      <c r="AV332" s="114"/>
      <c r="AW332" s="114"/>
      <c r="AX332" s="114"/>
      <c r="AY332" s="114"/>
      <c r="AZ332" s="114"/>
      <c r="BA332" s="114"/>
      <c r="BB332" s="114"/>
      <c r="BC332" s="114"/>
      <c r="BD332" s="114"/>
      <c r="BE332" s="114"/>
      <c r="BG332" s="37">
        <f t="shared" si="25"/>
        <v>0</v>
      </c>
      <c r="BK332" s="57">
        <f t="shared" si="26"/>
        <v>0</v>
      </c>
      <c r="BL332" s="57">
        <f t="shared" si="27"/>
        <v>0</v>
      </c>
      <c r="BM332" s="57">
        <f t="shared" si="28"/>
        <v>0</v>
      </c>
      <c r="BN332" s="101">
        <f t="shared" si="29"/>
        <v>0</v>
      </c>
    </row>
    <row r="333" spans="3:66" ht="15" customHeight="1">
      <c r="C333" s="88" t="s">
        <v>667</v>
      </c>
      <c r="D333" s="156" t="str">
        <f>IFERROR(IF(HLOOKUP(Presentación!$N$10,FOL,Presentación!$BA313,FALSE)=0,"",HLOOKUP(Presentación!$N$10,FOL,Presentación!$BA313,FALSE)),"")</f>
        <v/>
      </c>
      <c r="E333" s="157"/>
      <c r="F333" s="158"/>
      <c r="G333" s="265" t="str">
        <f>IFERROR(IF(HLOOKUP(Presentación!$N$10,ENT,Presentación!$BA313,FALSE)=0,"",HLOOKUP(Presentación!$N$10,ENT,Presentación!$BA313,FALSE)),"")</f>
        <v/>
      </c>
      <c r="H333" s="266"/>
      <c r="I333" s="266"/>
      <c r="J333" s="267"/>
      <c r="K333" s="113" t="str">
        <f t="shared" si="24"/>
        <v/>
      </c>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c r="AO333" s="114"/>
      <c r="AP333" s="114"/>
      <c r="AQ333" s="114"/>
      <c r="AR333" s="114"/>
      <c r="AS333" s="114"/>
      <c r="AT333" s="114"/>
      <c r="AU333" s="114"/>
      <c r="AV333" s="114"/>
      <c r="AW333" s="114"/>
      <c r="AX333" s="114"/>
      <c r="AY333" s="114"/>
      <c r="AZ333" s="114"/>
      <c r="BA333" s="114"/>
      <c r="BB333" s="114"/>
      <c r="BC333" s="114"/>
      <c r="BD333" s="114"/>
      <c r="BE333" s="114"/>
      <c r="BG333" s="37">
        <f t="shared" si="25"/>
        <v>0</v>
      </c>
      <c r="BK333" s="57">
        <f t="shared" si="26"/>
        <v>0</v>
      </c>
      <c r="BL333" s="57">
        <f t="shared" si="27"/>
        <v>0</v>
      </c>
      <c r="BM333" s="57">
        <f t="shared" si="28"/>
        <v>0</v>
      </c>
      <c r="BN333" s="101">
        <f t="shared" si="29"/>
        <v>0</v>
      </c>
    </row>
    <row r="334" spans="3:66" ht="15" customHeight="1">
      <c r="C334" s="88" t="s">
        <v>668</v>
      </c>
      <c r="D334" s="156" t="str">
        <f>IFERROR(IF(HLOOKUP(Presentación!$N$10,FOL,Presentación!$BA314,FALSE)=0,"",HLOOKUP(Presentación!$N$10,FOL,Presentación!$BA314,FALSE)),"")</f>
        <v/>
      </c>
      <c r="E334" s="157"/>
      <c r="F334" s="158"/>
      <c r="G334" s="265" t="str">
        <f>IFERROR(IF(HLOOKUP(Presentación!$N$10,ENT,Presentación!$BA314,FALSE)=0,"",HLOOKUP(Presentación!$N$10,ENT,Presentación!$BA314,FALSE)),"")</f>
        <v/>
      </c>
      <c r="H334" s="266"/>
      <c r="I334" s="266"/>
      <c r="J334" s="267"/>
      <c r="K334" s="113" t="str">
        <f t="shared" si="24"/>
        <v/>
      </c>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c r="AO334" s="114"/>
      <c r="AP334" s="114"/>
      <c r="AQ334" s="114"/>
      <c r="AR334" s="114"/>
      <c r="AS334" s="114"/>
      <c r="AT334" s="114"/>
      <c r="AU334" s="114"/>
      <c r="AV334" s="114"/>
      <c r="AW334" s="114"/>
      <c r="AX334" s="114"/>
      <c r="AY334" s="114"/>
      <c r="AZ334" s="114"/>
      <c r="BA334" s="114"/>
      <c r="BB334" s="114"/>
      <c r="BC334" s="114"/>
      <c r="BD334" s="114"/>
      <c r="BE334" s="114"/>
      <c r="BG334" s="37">
        <f t="shared" si="25"/>
        <v>0</v>
      </c>
      <c r="BK334" s="57">
        <f t="shared" si="26"/>
        <v>0</v>
      </c>
      <c r="BL334" s="57">
        <f t="shared" si="27"/>
        <v>0</v>
      </c>
      <c r="BM334" s="57">
        <f t="shared" si="28"/>
        <v>0</v>
      </c>
      <c r="BN334" s="101">
        <f t="shared" si="29"/>
        <v>0</v>
      </c>
    </row>
    <row r="335" spans="3:66" ht="15" customHeight="1">
      <c r="C335" s="88" t="s">
        <v>669</v>
      </c>
      <c r="D335" s="156" t="str">
        <f>IFERROR(IF(HLOOKUP(Presentación!$N$10,FOL,Presentación!$BA315,FALSE)=0,"",HLOOKUP(Presentación!$N$10,FOL,Presentación!$BA315,FALSE)),"")</f>
        <v/>
      </c>
      <c r="E335" s="157"/>
      <c r="F335" s="158"/>
      <c r="G335" s="265" t="str">
        <f>IFERROR(IF(HLOOKUP(Presentación!$N$10,ENT,Presentación!$BA315,FALSE)=0,"",HLOOKUP(Presentación!$N$10,ENT,Presentación!$BA315,FALSE)),"")</f>
        <v/>
      </c>
      <c r="H335" s="266"/>
      <c r="I335" s="266"/>
      <c r="J335" s="267"/>
      <c r="K335" s="113" t="str">
        <f t="shared" si="24"/>
        <v/>
      </c>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c r="AO335" s="114"/>
      <c r="AP335" s="114"/>
      <c r="AQ335" s="114"/>
      <c r="AR335" s="114"/>
      <c r="AS335" s="114"/>
      <c r="AT335" s="114"/>
      <c r="AU335" s="114"/>
      <c r="AV335" s="114"/>
      <c r="AW335" s="114"/>
      <c r="AX335" s="114"/>
      <c r="AY335" s="114"/>
      <c r="AZ335" s="114"/>
      <c r="BA335" s="114"/>
      <c r="BB335" s="114"/>
      <c r="BC335" s="114"/>
      <c r="BD335" s="114"/>
      <c r="BE335" s="114"/>
      <c r="BG335" s="37">
        <f t="shared" si="25"/>
        <v>0</v>
      </c>
      <c r="BK335" s="57">
        <f t="shared" si="26"/>
        <v>0</v>
      </c>
      <c r="BL335" s="57">
        <f t="shared" si="27"/>
        <v>0</v>
      </c>
      <c r="BM335" s="57">
        <f t="shared" si="28"/>
        <v>0</v>
      </c>
      <c r="BN335" s="101">
        <f t="shared" si="29"/>
        <v>0</v>
      </c>
    </row>
    <row r="336" spans="3:66" ht="15" customHeight="1">
      <c r="C336" s="88" t="s">
        <v>670</v>
      </c>
      <c r="D336" s="156" t="str">
        <f>IFERROR(IF(HLOOKUP(Presentación!$N$10,FOL,Presentación!$BA316,FALSE)=0,"",HLOOKUP(Presentación!$N$10,FOL,Presentación!$BA316,FALSE)),"")</f>
        <v/>
      </c>
      <c r="E336" s="157"/>
      <c r="F336" s="158"/>
      <c r="G336" s="265" t="str">
        <f>IFERROR(IF(HLOOKUP(Presentación!$N$10,ENT,Presentación!$BA316,FALSE)=0,"",HLOOKUP(Presentación!$N$10,ENT,Presentación!$BA316,FALSE)),"")</f>
        <v/>
      </c>
      <c r="H336" s="266"/>
      <c r="I336" s="266"/>
      <c r="J336" s="267"/>
      <c r="K336" s="113" t="str">
        <f t="shared" si="24"/>
        <v/>
      </c>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c r="AO336" s="114"/>
      <c r="AP336" s="114"/>
      <c r="AQ336" s="114"/>
      <c r="AR336" s="114"/>
      <c r="AS336" s="114"/>
      <c r="AT336" s="114"/>
      <c r="AU336" s="114"/>
      <c r="AV336" s="114"/>
      <c r="AW336" s="114"/>
      <c r="AX336" s="114"/>
      <c r="AY336" s="114"/>
      <c r="AZ336" s="114"/>
      <c r="BA336" s="114"/>
      <c r="BB336" s="114"/>
      <c r="BC336" s="114"/>
      <c r="BD336" s="114"/>
      <c r="BE336" s="114"/>
      <c r="BG336" s="37">
        <f t="shared" si="25"/>
        <v>0</v>
      </c>
      <c r="BK336" s="57">
        <f t="shared" si="26"/>
        <v>0</v>
      </c>
      <c r="BL336" s="57">
        <f t="shared" si="27"/>
        <v>0</v>
      </c>
      <c r="BM336" s="57">
        <f t="shared" si="28"/>
        <v>0</v>
      </c>
      <c r="BN336" s="101">
        <f t="shared" si="29"/>
        <v>0</v>
      </c>
    </row>
    <row r="337" spans="3:66" ht="15" customHeight="1">
      <c r="C337" s="88" t="s">
        <v>671</v>
      </c>
      <c r="D337" s="156" t="str">
        <f>IFERROR(IF(HLOOKUP(Presentación!$N$10,FOL,Presentación!$BA317,FALSE)=0,"",HLOOKUP(Presentación!$N$10,FOL,Presentación!$BA317,FALSE)),"")</f>
        <v/>
      </c>
      <c r="E337" s="157"/>
      <c r="F337" s="158"/>
      <c r="G337" s="265" t="str">
        <f>IFERROR(IF(HLOOKUP(Presentación!$N$10,ENT,Presentación!$BA317,FALSE)=0,"",HLOOKUP(Presentación!$N$10,ENT,Presentación!$BA317,FALSE)),"")</f>
        <v/>
      </c>
      <c r="H337" s="266"/>
      <c r="I337" s="266"/>
      <c r="J337" s="267"/>
      <c r="K337" s="113" t="str">
        <f t="shared" si="24"/>
        <v/>
      </c>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c r="AO337" s="114"/>
      <c r="AP337" s="114"/>
      <c r="AQ337" s="114"/>
      <c r="AR337" s="114"/>
      <c r="AS337" s="114"/>
      <c r="AT337" s="114"/>
      <c r="AU337" s="114"/>
      <c r="AV337" s="114"/>
      <c r="AW337" s="114"/>
      <c r="AX337" s="114"/>
      <c r="AY337" s="114"/>
      <c r="AZ337" s="114"/>
      <c r="BA337" s="114"/>
      <c r="BB337" s="114"/>
      <c r="BC337" s="114"/>
      <c r="BD337" s="114"/>
      <c r="BE337" s="114"/>
      <c r="BG337" s="37">
        <f t="shared" si="25"/>
        <v>0</v>
      </c>
      <c r="BK337" s="57">
        <f t="shared" si="26"/>
        <v>0</v>
      </c>
      <c r="BL337" s="57">
        <f t="shared" si="27"/>
        <v>0</v>
      </c>
      <c r="BM337" s="57">
        <f t="shared" si="28"/>
        <v>0</v>
      </c>
      <c r="BN337" s="101">
        <f t="shared" si="29"/>
        <v>0</v>
      </c>
    </row>
    <row r="338" spans="3:66" ht="15" customHeight="1">
      <c r="C338" s="88" t="s">
        <v>672</v>
      </c>
      <c r="D338" s="156" t="str">
        <f>IFERROR(IF(HLOOKUP(Presentación!$N$10,FOL,Presentación!$BA318,FALSE)=0,"",HLOOKUP(Presentación!$N$10,FOL,Presentación!$BA318,FALSE)),"")</f>
        <v/>
      </c>
      <c r="E338" s="157"/>
      <c r="F338" s="158"/>
      <c r="G338" s="265" t="str">
        <f>IFERROR(IF(HLOOKUP(Presentación!$N$10,ENT,Presentación!$BA318,FALSE)=0,"",HLOOKUP(Presentación!$N$10,ENT,Presentación!$BA318,FALSE)),"")</f>
        <v/>
      </c>
      <c r="H338" s="266"/>
      <c r="I338" s="266"/>
      <c r="J338" s="267"/>
      <c r="K338" s="113" t="str">
        <f t="shared" si="24"/>
        <v/>
      </c>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c r="AO338" s="114"/>
      <c r="AP338" s="114"/>
      <c r="AQ338" s="114"/>
      <c r="AR338" s="114"/>
      <c r="AS338" s="114"/>
      <c r="AT338" s="114"/>
      <c r="AU338" s="114"/>
      <c r="AV338" s="114"/>
      <c r="AW338" s="114"/>
      <c r="AX338" s="114"/>
      <c r="AY338" s="114"/>
      <c r="AZ338" s="114"/>
      <c r="BA338" s="114"/>
      <c r="BB338" s="114"/>
      <c r="BC338" s="114"/>
      <c r="BD338" s="114"/>
      <c r="BE338" s="114"/>
      <c r="BG338" s="37">
        <f t="shared" si="25"/>
        <v>0</v>
      </c>
      <c r="BK338" s="57">
        <f t="shared" si="26"/>
        <v>0</v>
      </c>
      <c r="BL338" s="57">
        <f t="shared" si="27"/>
        <v>0</v>
      </c>
      <c r="BM338" s="57">
        <f t="shared" si="28"/>
        <v>0</v>
      </c>
      <c r="BN338" s="101">
        <f t="shared" si="29"/>
        <v>0</v>
      </c>
    </row>
    <row r="339" spans="3:66" ht="15" customHeight="1">
      <c r="C339" s="88" t="s">
        <v>673</v>
      </c>
      <c r="D339" s="156" t="str">
        <f>IFERROR(IF(HLOOKUP(Presentación!$N$10,FOL,Presentación!$BA319,FALSE)=0,"",HLOOKUP(Presentación!$N$10,FOL,Presentación!$BA319,FALSE)),"")</f>
        <v/>
      </c>
      <c r="E339" s="157"/>
      <c r="F339" s="158"/>
      <c r="G339" s="265" t="str">
        <f>IFERROR(IF(HLOOKUP(Presentación!$N$10,ENT,Presentación!$BA319,FALSE)=0,"",HLOOKUP(Presentación!$N$10,ENT,Presentación!$BA319,FALSE)),"")</f>
        <v/>
      </c>
      <c r="H339" s="266"/>
      <c r="I339" s="266"/>
      <c r="J339" s="267"/>
      <c r="K339" s="113" t="str">
        <f t="shared" si="24"/>
        <v/>
      </c>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c r="AO339" s="114"/>
      <c r="AP339" s="114"/>
      <c r="AQ339" s="114"/>
      <c r="AR339" s="114"/>
      <c r="AS339" s="114"/>
      <c r="AT339" s="114"/>
      <c r="AU339" s="114"/>
      <c r="AV339" s="114"/>
      <c r="AW339" s="114"/>
      <c r="AX339" s="114"/>
      <c r="AY339" s="114"/>
      <c r="AZ339" s="114"/>
      <c r="BA339" s="114"/>
      <c r="BB339" s="114"/>
      <c r="BC339" s="114"/>
      <c r="BD339" s="114"/>
      <c r="BE339" s="114"/>
      <c r="BG339" s="37">
        <f t="shared" si="25"/>
        <v>0</v>
      </c>
      <c r="BK339" s="57">
        <f t="shared" si="26"/>
        <v>0</v>
      </c>
      <c r="BL339" s="57">
        <f t="shared" si="27"/>
        <v>0</v>
      </c>
      <c r="BM339" s="57">
        <f t="shared" si="28"/>
        <v>0</v>
      </c>
      <c r="BN339" s="101">
        <f t="shared" si="29"/>
        <v>0</v>
      </c>
    </row>
    <row r="340" spans="3:66" ht="15" customHeight="1">
      <c r="C340" s="88" t="s">
        <v>674</v>
      </c>
      <c r="D340" s="156" t="str">
        <f>IFERROR(IF(HLOOKUP(Presentación!$N$10,FOL,Presentación!$BA320,FALSE)=0,"",HLOOKUP(Presentación!$N$10,FOL,Presentación!$BA320,FALSE)),"")</f>
        <v/>
      </c>
      <c r="E340" s="157"/>
      <c r="F340" s="158"/>
      <c r="G340" s="265" t="str">
        <f>IFERROR(IF(HLOOKUP(Presentación!$N$10,ENT,Presentación!$BA320,FALSE)=0,"",HLOOKUP(Presentación!$N$10,ENT,Presentación!$BA320,FALSE)),"")</f>
        <v/>
      </c>
      <c r="H340" s="266"/>
      <c r="I340" s="266"/>
      <c r="J340" s="267"/>
      <c r="K340" s="113" t="str">
        <f t="shared" si="24"/>
        <v/>
      </c>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c r="AO340" s="114"/>
      <c r="AP340" s="114"/>
      <c r="AQ340" s="114"/>
      <c r="AR340" s="114"/>
      <c r="AS340" s="114"/>
      <c r="AT340" s="114"/>
      <c r="AU340" s="114"/>
      <c r="AV340" s="114"/>
      <c r="AW340" s="114"/>
      <c r="AX340" s="114"/>
      <c r="AY340" s="114"/>
      <c r="AZ340" s="114"/>
      <c r="BA340" s="114"/>
      <c r="BB340" s="114"/>
      <c r="BC340" s="114"/>
      <c r="BD340" s="114"/>
      <c r="BE340" s="114"/>
      <c r="BG340" s="37">
        <f t="shared" si="25"/>
        <v>0</v>
      </c>
      <c r="BK340" s="57">
        <f t="shared" si="26"/>
        <v>0</v>
      </c>
      <c r="BL340" s="57">
        <f t="shared" si="27"/>
        <v>0</v>
      </c>
      <c r="BM340" s="57">
        <f t="shared" si="28"/>
        <v>0</v>
      </c>
      <c r="BN340" s="101">
        <f t="shared" si="29"/>
        <v>0</v>
      </c>
    </row>
    <row r="341" spans="3:66" ht="15" customHeight="1">
      <c r="C341" s="88" t="s">
        <v>675</v>
      </c>
      <c r="D341" s="156" t="str">
        <f>IFERROR(IF(HLOOKUP(Presentación!$N$10,FOL,Presentación!$BA321,FALSE)=0,"",HLOOKUP(Presentación!$N$10,FOL,Presentación!$BA321,FALSE)),"")</f>
        <v/>
      </c>
      <c r="E341" s="157"/>
      <c r="F341" s="158"/>
      <c r="G341" s="265" t="str">
        <f>IFERROR(IF(HLOOKUP(Presentación!$N$10,ENT,Presentación!$BA321,FALSE)=0,"",HLOOKUP(Presentación!$N$10,ENT,Presentación!$BA321,FALSE)),"")</f>
        <v/>
      </c>
      <c r="H341" s="266"/>
      <c r="I341" s="266"/>
      <c r="J341" s="267"/>
      <c r="K341" s="113" t="str">
        <f t="shared" si="24"/>
        <v/>
      </c>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c r="AO341" s="114"/>
      <c r="AP341" s="114"/>
      <c r="AQ341" s="114"/>
      <c r="AR341" s="114"/>
      <c r="AS341" s="114"/>
      <c r="AT341" s="114"/>
      <c r="AU341" s="114"/>
      <c r="AV341" s="114"/>
      <c r="AW341" s="114"/>
      <c r="AX341" s="114"/>
      <c r="AY341" s="114"/>
      <c r="AZ341" s="114"/>
      <c r="BA341" s="114"/>
      <c r="BB341" s="114"/>
      <c r="BC341" s="114"/>
      <c r="BD341" s="114"/>
      <c r="BE341" s="114"/>
      <c r="BG341" s="37">
        <f t="shared" si="25"/>
        <v>0</v>
      </c>
      <c r="BK341" s="57">
        <f t="shared" si="26"/>
        <v>0</v>
      </c>
      <c r="BL341" s="57">
        <f t="shared" si="27"/>
        <v>0</v>
      </c>
      <c r="BM341" s="57">
        <f t="shared" si="28"/>
        <v>0</v>
      </c>
      <c r="BN341" s="101">
        <f t="shared" si="29"/>
        <v>0</v>
      </c>
    </row>
    <row r="342" spans="3:66" ht="15" customHeight="1">
      <c r="C342" s="88" t="s">
        <v>676</v>
      </c>
      <c r="D342" s="156" t="str">
        <f>IFERROR(IF(HLOOKUP(Presentación!$N$10,FOL,Presentación!$BA322,FALSE)=0,"",HLOOKUP(Presentación!$N$10,FOL,Presentación!$BA322,FALSE)),"")</f>
        <v/>
      </c>
      <c r="E342" s="157"/>
      <c r="F342" s="158"/>
      <c r="G342" s="265" t="str">
        <f>IFERROR(IF(HLOOKUP(Presentación!$N$10,ENT,Presentación!$BA322,FALSE)=0,"",HLOOKUP(Presentación!$N$10,ENT,Presentación!$BA322,FALSE)),"")</f>
        <v/>
      </c>
      <c r="H342" s="266"/>
      <c r="I342" s="266"/>
      <c r="J342" s="267"/>
      <c r="K342" s="113" t="str">
        <f t="shared" si="24"/>
        <v/>
      </c>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c r="AO342" s="114"/>
      <c r="AP342" s="114"/>
      <c r="AQ342" s="114"/>
      <c r="AR342" s="114"/>
      <c r="AS342" s="114"/>
      <c r="AT342" s="114"/>
      <c r="AU342" s="114"/>
      <c r="AV342" s="114"/>
      <c r="AW342" s="114"/>
      <c r="AX342" s="114"/>
      <c r="AY342" s="114"/>
      <c r="AZ342" s="114"/>
      <c r="BA342" s="114"/>
      <c r="BB342" s="114"/>
      <c r="BC342" s="114"/>
      <c r="BD342" s="114"/>
      <c r="BE342" s="114"/>
      <c r="BG342" s="37">
        <f t="shared" si="25"/>
        <v>0</v>
      </c>
      <c r="BK342" s="57">
        <f t="shared" si="26"/>
        <v>0</v>
      </c>
      <c r="BL342" s="57">
        <f t="shared" si="27"/>
        <v>0</v>
      </c>
      <c r="BM342" s="57">
        <f t="shared" si="28"/>
        <v>0</v>
      </c>
      <c r="BN342" s="101">
        <f t="shared" si="29"/>
        <v>0</v>
      </c>
    </row>
    <row r="343" spans="3:66" ht="15" customHeight="1">
      <c r="C343" s="88" t="s">
        <v>677</v>
      </c>
      <c r="D343" s="156" t="str">
        <f>IFERROR(IF(HLOOKUP(Presentación!$N$10,FOL,Presentación!$BA323,FALSE)=0,"",HLOOKUP(Presentación!$N$10,FOL,Presentación!$BA323,FALSE)),"")</f>
        <v/>
      </c>
      <c r="E343" s="157"/>
      <c r="F343" s="158"/>
      <c r="G343" s="265" t="str">
        <f>IFERROR(IF(HLOOKUP(Presentación!$N$10,ENT,Presentación!$BA323,FALSE)=0,"",HLOOKUP(Presentación!$N$10,ENT,Presentación!$BA323,FALSE)),"")</f>
        <v/>
      </c>
      <c r="H343" s="266"/>
      <c r="I343" s="266"/>
      <c r="J343" s="267"/>
      <c r="K343" s="113" t="str">
        <f t="shared" si="24"/>
        <v/>
      </c>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c r="AO343" s="114"/>
      <c r="AP343" s="114"/>
      <c r="AQ343" s="114"/>
      <c r="AR343" s="114"/>
      <c r="AS343" s="114"/>
      <c r="AT343" s="114"/>
      <c r="AU343" s="114"/>
      <c r="AV343" s="114"/>
      <c r="AW343" s="114"/>
      <c r="AX343" s="114"/>
      <c r="AY343" s="114"/>
      <c r="AZ343" s="114"/>
      <c r="BA343" s="114"/>
      <c r="BB343" s="114"/>
      <c r="BC343" s="114"/>
      <c r="BD343" s="114"/>
      <c r="BE343" s="114"/>
      <c r="BG343" s="37">
        <f t="shared" si="25"/>
        <v>0</v>
      </c>
      <c r="BK343" s="57">
        <f t="shared" si="26"/>
        <v>0</v>
      </c>
      <c r="BL343" s="57">
        <f t="shared" si="27"/>
        <v>0</v>
      </c>
      <c r="BM343" s="57">
        <f t="shared" si="28"/>
        <v>0</v>
      </c>
      <c r="BN343" s="101">
        <f t="shared" si="29"/>
        <v>0</v>
      </c>
    </row>
    <row r="344" spans="3:66" ht="15" customHeight="1">
      <c r="C344" s="88" t="s">
        <v>678</v>
      </c>
      <c r="D344" s="156" t="str">
        <f>IFERROR(IF(HLOOKUP(Presentación!$N$10,FOL,Presentación!$BA324,FALSE)=0,"",HLOOKUP(Presentación!$N$10,FOL,Presentación!$BA324,FALSE)),"")</f>
        <v/>
      </c>
      <c r="E344" s="157"/>
      <c r="F344" s="158"/>
      <c r="G344" s="265" t="str">
        <f>IFERROR(IF(HLOOKUP(Presentación!$N$10,ENT,Presentación!$BA324,FALSE)=0,"",HLOOKUP(Presentación!$N$10,ENT,Presentación!$BA324,FALSE)),"")</f>
        <v/>
      </c>
      <c r="H344" s="266"/>
      <c r="I344" s="266"/>
      <c r="J344" s="267"/>
      <c r="K344" s="113" t="str">
        <f t="shared" ref="K344:K407" si="30">IF(D344="","",IF(AND(SUM(L344:BE344)=0,COUNTIF(L344:BE344,"NS")&gt;0),"NS",
IF(AND(SUM(L344:BE344)=0,COUNTIF(L344:BE344,0)&gt;0),0,
IF(AND(SUM(L344:BE344)=0,COUNTIF(L344:BE344,"NA")&gt;0),"NA",
SUM(L344:BE344)))))</f>
        <v/>
      </c>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c r="AO344" s="114"/>
      <c r="AP344" s="114"/>
      <c r="AQ344" s="114"/>
      <c r="AR344" s="114"/>
      <c r="AS344" s="114"/>
      <c r="AT344" s="114"/>
      <c r="AU344" s="114"/>
      <c r="AV344" s="114"/>
      <c r="AW344" s="114"/>
      <c r="AX344" s="114"/>
      <c r="AY344" s="114"/>
      <c r="AZ344" s="114"/>
      <c r="BA344" s="114"/>
      <c r="BB344" s="114"/>
      <c r="BC344" s="114"/>
      <c r="BD344" s="114"/>
      <c r="BE344" s="114"/>
      <c r="BG344" s="37">
        <f t="shared" ref="BG344:BG407" si="31">IF(OR($BG$20=$BH$20,AND($D344="",COUNTBLANK(G344:BE344)=51),AND(D344&lt;&gt;"",COUNTIF($L$22:$BE$22,"NA")=(46-COUNTA(L344:BE344)))),0,1)</f>
        <v>0</v>
      </c>
      <c r="BK344" s="57">
        <f t="shared" ref="BK344:BK407" si="32">IF(K344="",0,K344)</f>
        <v>0</v>
      </c>
      <c r="BL344" s="57">
        <f t="shared" ref="BL344:BL407" si="33">COUNTIF(L344:BE344,"NS")</f>
        <v>0</v>
      </c>
      <c r="BM344" s="57">
        <f t="shared" ref="BM344:BM407" si="34">SUM(L344:BE344)</f>
        <v>0</v>
      </c>
      <c r="BN344" s="101">
        <f t="shared" ref="BN344:BN407" si="35">IF($BG$20=$BH$20, 0, IF(OR(AND(BK344=0,BL344&gt;0),AND(BK344="NS",BM344&gt;0),AND(BK344="NS",BM344=0,BL344=0)),1,IF(OR(AND(BK344="NS",BM344=0,BL344&gt;0),BK344=BM344),0,1)))</f>
        <v>0</v>
      </c>
    </row>
    <row r="345" spans="3:66" ht="15" customHeight="1">
      <c r="C345" s="88" t="s">
        <v>679</v>
      </c>
      <c r="D345" s="156" t="str">
        <f>IFERROR(IF(HLOOKUP(Presentación!$N$10,FOL,Presentación!$BA325,FALSE)=0,"",HLOOKUP(Presentación!$N$10,FOL,Presentación!$BA325,FALSE)),"")</f>
        <v/>
      </c>
      <c r="E345" s="157"/>
      <c r="F345" s="158"/>
      <c r="G345" s="265" t="str">
        <f>IFERROR(IF(HLOOKUP(Presentación!$N$10,ENT,Presentación!$BA325,FALSE)=0,"",HLOOKUP(Presentación!$N$10,ENT,Presentación!$BA325,FALSE)),"")</f>
        <v/>
      </c>
      <c r="H345" s="266"/>
      <c r="I345" s="266"/>
      <c r="J345" s="267"/>
      <c r="K345" s="113" t="str">
        <f t="shared" si="30"/>
        <v/>
      </c>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c r="AO345" s="114"/>
      <c r="AP345" s="114"/>
      <c r="AQ345" s="114"/>
      <c r="AR345" s="114"/>
      <c r="AS345" s="114"/>
      <c r="AT345" s="114"/>
      <c r="AU345" s="114"/>
      <c r="AV345" s="114"/>
      <c r="AW345" s="114"/>
      <c r="AX345" s="114"/>
      <c r="AY345" s="114"/>
      <c r="AZ345" s="114"/>
      <c r="BA345" s="114"/>
      <c r="BB345" s="114"/>
      <c r="BC345" s="114"/>
      <c r="BD345" s="114"/>
      <c r="BE345" s="114"/>
      <c r="BG345" s="37">
        <f t="shared" si="31"/>
        <v>0</v>
      </c>
      <c r="BK345" s="57">
        <f t="shared" si="32"/>
        <v>0</v>
      </c>
      <c r="BL345" s="57">
        <f t="shared" si="33"/>
        <v>0</v>
      </c>
      <c r="BM345" s="57">
        <f t="shared" si="34"/>
        <v>0</v>
      </c>
      <c r="BN345" s="101">
        <f t="shared" si="35"/>
        <v>0</v>
      </c>
    </row>
    <row r="346" spans="3:66" ht="15" customHeight="1">
      <c r="C346" s="88" t="s">
        <v>680</v>
      </c>
      <c r="D346" s="156" t="str">
        <f>IFERROR(IF(HLOOKUP(Presentación!$N$10,FOL,Presentación!$BA326,FALSE)=0,"",HLOOKUP(Presentación!$N$10,FOL,Presentación!$BA326,FALSE)),"")</f>
        <v/>
      </c>
      <c r="E346" s="157"/>
      <c r="F346" s="158"/>
      <c r="G346" s="265" t="str">
        <f>IFERROR(IF(HLOOKUP(Presentación!$N$10,ENT,Presentación!$BA326,FALSE)=0,"",HLOOKUP(Presentación!$N$10,ENT,Presentación!$BA326,FALSE)),"")</f>
        <v/>
      </c>
      <c r="H346" s="266"/>
      <c r="I346" s="266"/>
      <c r="J346" s="267"/>
      <c r="K346" s="113" t="str">
        <f t="shared" si="30"/>
        <v/>
      </c>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c r="AO346" s="114"/>
      <c r="AP346" s="114"/>
      <c r="AQ346" s="114"/>
      <c r="AR346" s="114"/>
      <c r="AS346" s="114"/>
      <c r="AT346" s="114"/>
      <c r="AU346" s="114"/>
      <c r="AV346" s="114"/>
      <c r="AW346" s="114"/>
      <c r="AX346" s="114"/>
      <c r="AY346" s="114"/>
      <c r="AZ346" s="114"/>
      <c r="BA346" s="114"/>
      <c r="BB346" s="114"/>
      <c r="BC346" s="114"/>
      <c r="BD346" s="114"/>
      <c r="BE346" s="114"/>
      <c r="BG346" s="37">
        <f t="shared" si="31"/>
        <v>0</v>
      </c>
      <c r="BK346" s="57">
        <f t="shared" si="32"/>
        <v>0</v>
      </c>
      <c r="BL346" s="57">
        <f t="shared" si="33"/>
        <v>0</v>
      </c>
      <c r="BM346" s="57">
        <f t="shared" si="34"/>
        <v>0</v>
      </c>
      <c r="BN346" s="101">
        <f t="shared" si="35"/>
        <v>0</v>
      </c>
    </row>
    <row r="347" spans="3:66" ht="15" customHeight="1">
      <c r="C347" s="88" t="s">
        <v>681</v>
      </c>
      <c r="D347" s="156" t="str">
        <f>IFERROR(IF(HLOOKUP(Presentación!$N$10,FOL,Presentación!$BA327,FALSE)=0,"",HLOOKUP(Presentación!$N$10,FOL,Presentación!$BA327,FALSE)),"")</f>
        <v/>
      </c>
      <c r="E347" s="157"/>
      <c r="F347" s="158"/>
      <c r="G347" s="265" t="str">
        <f>IFERROR(IF(HLOOKUP(Presentación!$N$10,ENT,Presentación!$BA327,FALSE)=0,"",HLOOKUP(Presentación!$N$10,ENT,Presentación!$BA327,FALSE)),"")</f>
        <v/>
      </c>
      <c r="H347" s="266"/>
      <c r="I347" s="266"/>
      <c r="J347" s="267"/>
      <c r="K347" s="113" t="str">
        <f t="shared" si="30"/>
        <v/>
      </c>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c r="AO347" s="114"/>
      <c r="AP347" s="114"/>
      <c r="AQ347" s="114"/>
      <c r="AR347" s="114"/>
      <c r="AS347" s="114"/>
      <c r="AT347" s="114"/>
      <c r="AU347" s="114"/>
      <c r="AV347" s="114"/>
      <c r="AW347" s="114"/>
      <c r="AX347" s="114"/>
      <c r="AY347" s="114"/>
      <c r="AZ347" s="114"/>
      <c r="BA347" s="114"/>
      <c r="BB347" s="114"/>
      <c r="BC347" s="114"/>
      <c r="BD347" s="114"/>
      <c r="BE347" s="114"/>
      <c r="BG347" s="37">
        <f t="shared" si="31"/>
        <v>0</v>
      </c>
      <c r="BK347" s="57">
        <f t="shared" si="32"/>
        <v>0</v>
      </c>
      <c r="BL347" s="57">
        <f t="shared" si="33"/>
        <v>0</v>
      </c>
      <c r="BM347" s="57">
        <f t="shared" si="34"/>
        <v>0</v>
      </c>
      <c r="BN347" s="101">
        <f t="shared" si="35"/>
        <v>0</v>
      </c>
    </row>
    <row r="348" spans="3:66" ht="15" customHeight="1">
      <c r="C348" s="88" t="s">
        <v>682</v>
      </c>
      <c r="D348" s="156" t="str">
        <f>IFERROR(IF(HLOOKUP(Presentación!$N$10,FOL,Presentación!$BA328,FALSE)=0,"",HLOOKUP(Presentación!$N$10,FOL,Presentación!$BA328,FALSE)),"")</f>
        <v/>
      </c>
      <c r="E348" s="157"/>
      <c r="F348" s="158"/>
      <c r="G348" s="265" t="str">
        <f>IFERROR(IF(HLOOKUP(Presentación!$N$10,ENT,Presentación!$BA328,FALSE)=0,"",HLOOKUP(Presentación!$N$10,ENT,Presentación!$BA328,FALSE)),"")</f>
        <v/>
      </c>
      <c r="H348" s="266"/>
      <c r="I348" s="266"/>
      <c r="J348" s="267"/>
      <c r="K348" s="113" t="str">
        <f t="shared" si="30"/>
        <v/>
      </c>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c r="AO348" s="114"/>
      <c r="AP348" s="114"/>
      <c r="AQ348" s="114"/>
      <c r="AR348" s="114"/>
      <c r="AS348" s="114"/>
      <c r="AT348" s="114"/>
      <c r="AU348" s="114"/>
      <c r="AV348" s="114"/>
      <c r="AW348" s="114"/>
      <c r="AX348" s="114"/>
      <c r="AY348" s="114"/>
      <c r="AZ348" s="114"/>
      <c r="BA348" s="114"/>
      <c r="BB348" s="114"/>
      <c r="BC348" s="114"/>
      <c r="BD348" s="114"/>
      <c r="BE348" s="114"/>
      <c r="BG348" s="37">
        <f t="shared" si="31"/>
        <v>0</v>
      </c>
      <c r="BK348" s="57">
        <f t="shared" si="32"/>
        <v>0</v>
      </c>
      <c r="BL348" s="57">
        <f t="shared" si="33"/>
        <v>0</v>
      </c>
      <c r="BM348" s="57">
        <f t="shared" si="34"/>
        <v>0</v>
      </c>
      <c r="BN348" s="101">
        <f t="shared" si="35"/>
        <v>0</v>
      </c>
    </row>
    <row r="349" spans="3:66" ht="15" customHeight="1">
      <c r="C349" s="88" t="s">
        <v>683</v>
      </c>
      <c r="D349" s="156" t="str">
        <f>IFERROR(IF(HLOOKUP(Presentación!$N$10,FOL,Presentación!$BA329,FALSE)=0,"",HLOOKUP(Presentación!$N$10,FOL,Presentación!$BA329,FALSE)),"")</f>
        <v/>
      </c>
      <c r="E349" s="157"/>
      <c r="F349" s="158"/>
      <c r="G349" s="265" t="str">
        <f>IFERROR(IF(HLOOKUP(Presentación!$N$10,ENT,Presentación!$BA329,FALSE)=0,"",HLOOKUP(Presentación!$N$10,ENT,Presentación!$BA329,FALSE)),"")</f>
        <v/>
      </c>
      <c r="H349" s="266"/>
      <c r="I349" s="266"/>
      <c r="J349" s="267"/>
      <c r="K349" s="113" t="str">
        <f t="shared" si="30"/>
        <v/>
      </c>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c r="AO349" s="114"/>
      <c r="AP349" s="114"/>
      <c r="AQ349" s="114"/>
      <c r="AR349" s="114"/>
      <c r="AS349" s="114"/>
      <c r="AT349" s="114"/>
      <c r="AU349" s="114"/>
      <c r="AV349" s="114"/>
      <c r="AW349" s="114"/>
      <c r="AX349" s="114"/>
      <c r="AY349" s="114"/>
      <c r="AZ349" s="114"/>
      <c r="BA349" s="114"/>
      <c r="BB349" s="114"/>
      <c r="BC349" s="114"/>
      <c r="BD349" s="114"/>
      <c r="BE349" s="114"/>
      <c r="BG349" s="37">
        <f t="shared" si="31"/>
        <v>0</v>
      </c>
      <c r="BK349" s="57">
        <f t="shared" si="32"/>
        <v>0</v>
      </c>
      <c r="BL349" s="57">
        <f t="shared" si="33"/>
        <v>0</v>
      </c>
      <c r="BM349" s="57">
        <f t="shared" si="34"/>
        <v>0</v>
      </c>
      <c r="BN349" s="101">
        <f t="shared" si="35"/>
        <v>0</v>
      </c>
    </row>
    <row r="350" spans="3:66" ht="15" customHeight="1">
      <c r="C350" s="88" t="s">
        <v>684</v>
      </c>
      <c r="D350" s="156" t="str">
        <f>IFERROR(IF(HLOOKUP(Presentación!$N$10,FOL,Presentación!$BA330,FALSE)=0,"",HLOOKUP(Presentación!$N$10,FOL,Presentación!$BA330,FALSE)),"")</f>
        <v/>
      </c>
      <c r="E350" s="157"/>
      <c r="F350" s="158"/>
      <c r="G350" s="265" t="str">
        <f>IFERROR(IF(HLOOKUP(Presentación!$N$10,ENT,Presentación!$BA330,FALSE)=0,"",HLOOKUP(Presentación!$N$10,ENT,Presentación!$BA330,FALSE)),"")</f>
        <v/>
      </c>
      <c r="H350" s="266"/>
      <c r="I350" s="266"/>
      <c r="J350" s="267"/>
      <c r="K350" s="113" t="str">
        <f t="shared" si="30"/>
        <v/>
      </c>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4"/>
      <c r="AY350" s="114"/>
      <c r="AZ350" s="114"/>
      <c r="BA350" s="114"/>
      <c r="BB350" s="114"/>
      <c r="BC350" s="114"/>
      <c r="BD350" s="114"/>
      <c r="BE350" s="114"/>
      <c r="BG350" s="37">
        <f t="shared" si="31"/>
        <v>0</v>
      </c>
      <c r="BK350" s="57">
        <f t="shared" si="32"/>
        <v>0</v>
      </c>
      <c r="BL350" s="57">
        <f t="shared" si="33"/>
        <v>0</v>
      </c>
      <c r="BM350" s="57">
        <f t="shared" si="34"/>
        <v>0</v>
      </c>
      <c r="BN350" s="101">
        <f t="shared" si="35"/>
        <v>0</v>
      </c>
    </row>
    <row r="351" spans="3:66" ht="15" customHeight="1">
      <c r="C351" s="88" t="s">
        <v>685</v>
      </c>
      <c r="D351" s="156" t="str">
        <f>IFERROR(IF(HLOOKUP(Presentación!$N$10,FOL,Presentación!$BA331,FALSE)=0,"",HLOOKUP(Presentación!$N$10,FOL,Presentación!$BA331,FALSE)),"")</f>
        <v/>
      </c>
      <c r="E351" s="157"/>
      <c r="F351" s="158"/>
      <c r="G351" s="265" t="str">
        <f>IFERROR(IF(HLOOKUP(Presentación!$N$10,ENT,Presentación!$BA331,FALSE)=0,"",HLOOKUP(Presentación!$N$10,ENT,Presentación!$BA331,FALSE)),"")</f>
        <v/>
      </c>
      <c r="H351" s="266"/>
      <c r="I351" s="266"/>
      <c r="J351" s="267"/>
      <c r="K351" s="113" t="str">
        <f t="shared" si="30"/>
        <v/>
      </c>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c r="AO351" s="114"/>
      <c r="AP351" s="114"/>
      <c r="AQ351" s="114"/>
      <c r="AR351" s="114"/>
      <c r="AS351" s="114"/>
      <c r="AT351" s="114"/>
      <c r="AU351" s="114"/>
      <c r="AV351" s="114"/>
      <c r="AW351" s="114"/>
      <c r="AX351" s="114"/>
      <c r="AY351" s="114"/>
      <c r="AZ351" s="114"/>
      <c r="BA351" s="114"/>
      <c r="BB351" s="114"/>
      <c r="BC351" s="114"/>
      <c r="BD351" s="114"/>
      <c r="BE351" s="114"/>
      <c r="BG351" s="37">
        <f t="shared" si="31"/>
        <v>0</v>
      </c>
      <c r="BK351" s="57">
        <f t="shared" si="32"/>
        <v>0</v>
      </c>
      <c r="BL351" s="57">
        <f t="shared" si="33"/>
        <v>0</v>
      </c>
      <c r="BM351" s="57">
        <f t="shared" si="34"/>
        <v>0</v>
      </c>
      <c r="BN351" s="101">
        <f t="shared" si="35"/>
        <v>0</v>
      </c>
    </row>
    <row r="352" spans="3:66" ht="15" customHeight="1">
      <c r="C352" s="88" t="s">
        <v>686</v>
      </c>
      <c r="D352" s="156" t="str">
        <f>IFERROR(IF(HLOOKUP(Presentación!$N$10,FOL,Presentación!$BA332,FALSE)=0,"",HLOOKUP(Presentación!$N$10,FOL,Presentación!$BA332,FALSE)),"")</f>
        <v/>
      </c>
      <c r="E352" s="157"/>
      <c r="F352" s="158"/>
      <c r="G352" s="265" t="str">
        <f>IFERROR(IF(HLOOKUP(Presentación!$N$10,ENT,Presentación!$BA332,FALSE)=0,"",HLOOKUP(Presentación!$N$10,ENT,Presentación!$BA332,FALSE)),"")</f>
        <v/>
      </c>
      <c r="H352" s="266"/>
      <c r="I352" s="266"/>
      <c r="J352" s="267"/>
      <c r="K352" s="113" t="str">
        <f t="shared" si="30"/>
        <v/>
      </c>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c r="AO352" s="114"/>
      <c r="AP352" s="114"/>
      <c r="AQ352" s="114"/>
      <c r="AR352" s="114"/>
      <c r="AS352" s="114"/>
      <c r="AT352" s="114"/>
      <c r="AU352" s="114"/>
      <c r="AV352" s="114"/>
      <c r="AW352" s="114"/>
      <c r="AX352" s="114"/>
      <c r="AY352" s="114"/>
      <c r="AZ352" s="114"/>
      <c r="BA352" s="114"/>
      <c r="BB352" s="114"/>
      <c r="BC352" s="114"/>
      <c r="BD352" s="114"/>
      <c r="BE352" s="114"/>
      <c r="BG352" s="37">
        <f t="shared" si="31"/>
        <v>0</v>
      </c>
      <c r="BK352" s="57">
        <f t="shared" si="32"/>
        <v>0</v>
      </c>
      <c r="BL352" s="57">
        <f t="shared" si="33"/>
        <v>0</v>
      </c>
      <c r="BM352" s="57">
        <f t="shared" si="34"/>
        <v>0</v>
      </c>
      <c r="BN352" s="101">
        <f t="shared" si="35"/>
        <v>0</v>
      </c>
    </row>
    <row r="353" spans="3:66" ht="15" customHeight="1">
      <c r="C353" s="88" t="s">
        <v>687</v>
      </c>
      <c r="D353" s="156" t="str">
        <f>IFERROR(IF(HLOOKUP(Presentación!$N$10,FOL,Presentación!$BA333,FALSE)=0,"",HLOOKUP(Presentación!$N$10,FOL,Presentación!$BA333,FALSE)),"")</f>
        <v/>
      </c>
      <c r="E353" s="157"/>
      <c r="F353" s="158"/>
      <c r="G353" s="265" t="str">
        <f>IFERROR(IF(HLOOKUP(Presentación!$N$10,ENT,Presentación!$BA333,FALSE)=0,"",HLOOKUP(Presentación!$N$10,ENT,Presentación!$BA333,FALSE)),"")</f>
        <v/>
      </c>
      <c r="H353" s="266"/>
      <c r="I353" s="266"/>
      <c r="J353" s="267"/>
      <c r="K353" s="113" t="str">
        <f t="shared" si="30"/>
        <v/>
      </c>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c r="AO353" s="114"/>
      <c r="AP353" s="114"/>
      <c r="AQ353" s="114"/>
      <c r="AR353" s="114"/>
      <c r="AS353" s="114"/>
      <c r="AT353" s="114"/>
      <c r="AU353" s="114"/>
      <c r="AV353" s="114"/>
      <c r="AW353" s="114"/>
      <c r="AX353" s="114"/>
      <c r="AY353" s="114"/>
      <c r="AZ353" s="114"/>
      <c r="BA353" s="114"/>
      <c r="BB353" s="114"/>
      <c r="BC353" s="114"/>
      <c r="BD353" s="114"/>
      <c r="BE353" s="114"/>
      <c r="BG353" s="37">
        <f t="shared" si="31"/>
        <v>0</v>
      </c>
      <c r="BK353" s="57">
        <f t="shared" si="32"/>
        <v>0</v>
      </c>
      <c r="BL353" s="57">
        <f t="shared" si="33"/>
        <v>0</v>
      </c>
      <c r="BM353" s="57">
        <f t="shared" si="34"/>
        <v>0</v>
      </c>
      <c r="BN353" s="101">
        <f t="shared" si="35"/>
        <v>0</v>
      </c>
    </row>
    <row r="354" spans="3:66" ht="15" customHeight="1">
      <c r="C354" s="88" t="s">
        <v>688</v>
      </c>
      <c r="D354" s="156" t="str">
        <f>IFERROR(IF(HLOOKUP(Presentación!$N$10,FOL,Presentación!$BA334,FALSE)=0,"",HLOOKUP(Presentación!$N$10,FOL,Presentación!$BA334,FALSE)),"")</f>
        <v/>
      </c>
      <c r="E354" s="157"/>
      <c r="F354" s="158"/>
      <c r="G354" s="265" t="str">
        <f>IFERROR(IF(HLOOKUP(Presentación!$N$10,ENT,Presentación!$BA334,FALSE)=0,"",HLOOKUP(Presentación!$N$10,ENT,Presentación!$BA334,FALSE)),"")</f>
        <v/>
      </c>
      <c r="H354" s="266"/>
      <c r="I354" s="266"/>
      <c r="J354" s="267"/>
      <c r="K354" s="113" t="str">
        <f t="shared" si="30"/>
        <v/>
      </c>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c r="AO354" s="114"/>
      <c r="AP354" s="114"/>
      <c r="AQ354" s="114"/>
      <c r="AR354" s="114"/>
      <c r="AS354" s="114"/>
      <c r="AT354" s="114"/>
      <c r="AU354" s="114"/>
      <c r="AV354" s="114"/>
      <c r="AW354" s="114"/>
      <c r="AX354" s="114"/>
      <c r="AY354" s="114"/>
      <c r="AZ354" s="114"/>
      <c r="BA354" s="114"/>
      <c r="BB354" s="114"/>
      <c r="BC354" s="114"/>
      <c r="BD354" s="114"/>
      <c r="BE354" s="114"/>
      <c r="BG354" s="37">
        <f t="shared" si="31"/>
        <v>0</v>
      </c>
      <c r="BK354" s="57">
        <f t="shared" si="32"/>
        <v>0</v>
      </c>
      <c r="BL354" s="57">
        <f t="shared" si="33"/>
        <v>0</v>
      </c>
      <c r="BM354" s="57">
        <f t="shared" si="34"/>
        <v>0</v>
      </c>
      <c r="BN354" s="101">
        <f t="shared" si="35"/>
        <v>0</v>
      </c>
    </row>
    <row r="355" spans="3:66" ht="15" customHeight="1">
      <c r="C355" s="88" t="s">
        <v>689</v>
      </c>
      <c r="D355" s="156" t="str">
        <f>IFERROR(IF(HLOOKUP(Presentación!$N$10,FOL,Presentación!$BA335,FALSE)=0,"",HLOOKUP(Presentación!$N$10,FOL,Presentación!$BA335,FALSE)),"")</f>
        <v/>
      </c>
      <c r="E355" s="157"/>
      <c r="F355" s="158"/>
      <c r="G355" s="265" t="str">
        <f>IFERROR(IF(HLOOKUP(Presentación!$N$10,ENT,Presentación!$BA335,FALSE)=0,"",HLOOKUP(Presentación!$N$10,ENT,Presentación!$BA335,FALSE)),"")</f>
        <v/>
      </c>
      <c r="H355" s="266"/>
      <c r="I355" s="266"/>
      <c r="J355" s="267"/>
      <c r="K355" s="113" t="str">
        <f t="shared" si="30"/>
        <v/>
      </c>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c r="AO355" s="114"/>
      <c r="AP355" s="114"/>
      <c r="AQ355" s="114"/>
      <c r="AR355" s="114"/>
      <c r="AS355" s="114"/>
      <c r="AT355" s="114"/>
      <c r="AU355" s="114"/>
      <c r="AV355" s="114"/>
      <c r="AW355" s="114"/>
      <c r="AX355" s="114"/>
      <c r="AY355" s="114"/>
      <c r="AZ355" s="114"/>
      <c r="BA355" s="114"/>
      <c r="BB355" s="114"/>
      <c r="BC355" s="114"/>
      <c r="BD355" s="114"/>
      <c r="BE355" s="114"/>
      <c r="BG355" s="37">
        <f t="shared" si="31"/>
        <v>0</v>
      </c>
      <c r="BK355" s="57">
        <f t="shared" si="32"/>
        <v>0</v>
      </c>
      <c r="BL355" s="57">
        <f t="shared" si="33"/>
        <v>0</v>
      </c>
      <c r="BM355" s="57">
        <f t="shared" si="34"/>
        <v>0</v>
      </c>
      <c r="BN355" s="101">
        <f t="shared" si="35"/>
        <v>0</v>
      </c>
    </row>
    <row r="356" spans="3:66" ht="15" customHeight="1">
      <c r="C356" s="88" t="s">
        <v>690</v>
      </c>
      <c r="D356" s="156" t="str">
        <f>IFERROR(IF(HLOOKUP(Presentación!$N$10,FOL,Presentación!$BA336,FALSE)=0,"",HLOOKUP(Presentación!$N$10,FOL,Presentación!$BA336,FALSE)),"")</f>
        <v/>
      </c>
      <c r="E356" s="157"/>
      <c r="F356" s="158"/>
      <c r="G356" s="265" t="str">
        <f>IFERROR(IF(HLOOKUP(Presentación!$N$10,ENT,Presentación!$BA336,FALSE)=0,"",HLOOKUP(Presentación!$N$10,ENT,Presentación!$BA336,FALSE)),"")</f>
        <v/>
      </c>
      <c r="H356" s="266"/>
      <c r="I356" s="266"/>
      <c r="J356" s="267"/>
      <c r="K356" s="113" t="str">
        <f t="shared" si="30"/>
        <v/>
      </c>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c r="AO356" s="114"/>
      <c r="AP356" s="114"/>
      <c r="AQ356" s="114"/>
      <c r="AR356" s="114"/>
      <c r="AS356" s="114"/>
      <c r="AT356" s="114"/>
      <c r="AU356" s="114"/>
      <c r="AV356" s="114"/>
      <c r="AW356" s="114"/>
      <c r="AX356" s="114"/>
      <c r="AY356" s="114"/>
      <c r="AZ356" s="114"/>
      <c r="BA356" s="114"/>
      <c r="BB356" s="114"/>
      <c r="BC356" s="114"/>
      <c r="BD356" s="114"/>
      <c r="BE356" s="114"/>
      <c r="BG356" s="37">
        <f t="shared" si="31"/>
        <v>0</v>
      </c>
      <c r="BK356" s="57">
        <f t="shared" si="32"/>
        <v>0</v>
      </c>
      <c r="BL356" s="57">
        <f t="shared" si="33"/>
        <v>0</v>
      </c>
      <c r="BM356" s="57">
        <f t="shared" si="34"/>
        <v>0</v>
      </c>
      <c r="BN356" s="101">
        <f t="shared" si="35"/>
        <v>0</v>
      </c>
    </row>
    <row r="357" spans="3:66" ht="15" customHeight="1">
      <c r="C357" s="88" t="s">
        <v>691</v>
      </c>
      <c r="D357" s="156" t="str">
        <f>IFERROR(IF(HLOOKUP(Presentación!$N$10,FOL,Presentación!$BA337,FALSE)=0,"",HLOOKUP(Presentación!$N$10,FOL,Presentación!$BA337,FALSE)),"")</f>
        <v/>
      </c>
      <c r="E357" s="157"/>
      <c r="F357" s="158"/>
      <c r="G357" s="265" t="str">
        <f>IFERROR(IF(HLOOKUP(Presentación!$N$10,ENT,Presentación!$BA337,FALSE)=0,"",HLOOKUP(Presentación!$N$10,ENT,Presentación!$BA337,FALSE)),"")</f>
        <v/>
      </c>
      <c r="H357" s="266"/>
      <c r="I357" s="266"/>
      <c r="J357" s="267"/>
      <c r="K357" s="113" t="str">
        <f t="shared" si="30"/>
        <v/>
      </c>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c r="AO357" s="114"/>
      <c r="AP357" s="114"/>
      <c r="AQ357" s="114"/>
      <c r="AR357" s="114"/>
      <c r="AS357" s="114"/>
      <c r="AT357" s="114"/>
      <c r="AU357" s="114"/>
      <c r="AV357" s="114"/>
      <c r="AW357" s="114"/>
      <c r="AX357" s="114"/>
      <c r="AY357" s="114"/>
      <c r="AZ357" s="114"/>
      <c r="BA357" s="114"/>
      <c r="BB357" s="114"/>
      <c r="BC357" s="114"/>
      <c r="BD357" s="114"/>
      <c r="BE357" s="114"/>
      <c r="BG357" s="37">
        <f t="shared" si="31"/>
        <v>0</v>
      </c>
      <c r="BK357" s="57">
        <f t="shared" si="32"/>
        <v>0</v>
      </c>
      <c r="BL357" s="57">
        <f t="shared" si="33"/>
        <v>0</v>
      </c>
      <c r="BM357" s="57">
        <f t="shared" si="34"/>
        <v>0</v>
      </c>
      <c r="BN357" s="101">
        <f t="shared" si="35"/>
        <v>0</v>
      </c>
    </row>
    <row r="358" spans="3:66" ht="15" customHeight="1">
      <c r="C358" s="88" t="s">
        <v>692</v>
      </c>
      <c r="D358" s="156" t="str">
        <f>IFERROR(IF(HLOOKUP(Presentación!$N$10,FOL,Presentación!$BA338,FALSE)=0,"",HLOOKUP(Presentación!$N$10,FOL,Presentación!$BA338,FALSE)),"")</f>
        <v/>
      </c>
      <c r="E358" s="157"/>
      <c r="F358" s="158"/>
      <c r="G358" s="265" t="str">
        <f>IFERROR(IF(HLOOKUP(Presentación!$N$10,ENT,Presentación!$BA338,FALSE)=0,"",HLOOKUP(Presentación!$N$10,ENT,Presentación!$BA338,FALSE)),"")</f>
        <v/>
      </c>
      <c r="H358" s="266"/>
      <c r="I358" s="266"/>
      <c r="J358" s="267"/>
      <c r="K358" s="113" t="str">
        <f t="shared" si="30"/>
        <v/>
      </c>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c r="AO358" s="114"/>
      <c r="AP358" s="114"/>
      <c r="AQ358" s="114"/>
      <c r="AR358" s="114"/>
      <c r="AS358" s="114"/>
      <c r="AT358" s="114"/>
      <c r="AU358" s="114"/>
      <c r="AV358" s="114"/>
      <c r="AW358" s="114"/>
      <c r="AX358" s="114"/>
      <c r="AY358" s="114"/>
      <c r="AZ358" s="114"/>
      <c r="BA358" s="114"/>
      <c r="BB358" s="114"/>
      <c r="BC358" s="114"/>
      <c r="BD358" s="114"/>
      <c r="BE358" s="114"/>
      <c r="BG358" s="37">
        <f t="shared" si="31"/>
        <v>0</v>
      </c>
      <c r="BK358" s="57">
        <f t="shared" si="32"/>
        <v>0</v>
      </c>
      <c r="BL358" s="57">
        <f t="shared" si="33"/>
        <v>0</v>
      </c>
      <c r="BM358" s="57">
        <f t="shared" si="34"/>
        <v>0</v>
      </c>
      <c r="BN358" s="101">
        <f t="shared" si="35"/>
        <v>0</v>
      </c>
    </row>
    <row r="359" spans="3:66" ht="15" customHeight="1">
      <c r="C359" s="88" t="s">
        <v>693</v>
      </c>
      <c r="D359" s="156" t="str">
        <f>IFERROR(IF(HLOOKUP(Presentación!$N$10,FOL,Presentación!$BA339,FALSE)=0,"",HLOOKUP(Presentación!$N$10,FOL,Presentación!$BA339,FALSE)),"")</f>
        <v/>
      </c>
      <c r="E359" s="157"/>
      <c r="F359" s="158"/>
      <c r="G359" s="265" t="str">
        <f>IFERROR(IF(HLOOKUP(Presentación!$N$10,ENT,Presentación!$BA339,FALSE)=0,"",HLOOKUP(Presentación!$N$10,ENT,Presentación!$BA339,FALSE)),"")</f>
        <v/>
      </c>
      <c r="H359" s="266"/>
      <c r="I359" s="266"/>
      <c r="J359" s="267"/>
      <c r="K359" s="113" t="str">
        <f t="shared" si="30"/>
        <v/>
      </c>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c r="AO359" s="114"/>
      <c r="AP359" s="114"/>
      <c r="AQ359" s="114"/>
      <c r="AR359" s="114"/>
      <c r="AS359" s="114"/>
      <c r="AT359" s="114"/>
      <c r="AU359" s="114"/>
      <c r="AV359" s="114"/>
      <c r="AW359" s="114"/>
      <c r="AX359" s="114"/>
      <c r="AY359" s="114"/>
      <c r="AZ359" s="114"/>
      <c r="BA359" s="114"/>
      <c r="BB359" s="114"/>
      <c r="BC359" s="114"/>
      <c r="BD359" s="114"/>
      <c r="BE359" s="114"/>
      <c r="BG359" s="37">
        <f t="shared" si="31"/>
        <v>0</v>
      </c>
      <c r="BK359" s="57">
        <f t="shared" si="32"/>
        <v>0</v>
      </c>
      <c r="BL359" s="57">
        <f t="shared" si="33"/>
        <v>0</v>
      </c>
      <c r="BM359" s="57">
        <f t="shared" si="34"/>
        <v>0</v>
      </c>
      <c r="BN359" s="101">
        <f t="shared" si="35"/>
        <v>0</v>
      </c>
    </row>
    <row r="360" spans="3:66" ht="15" customHeight="1">
      <c r="C360" s="88" t="s">
        <v>694</v>
      </c>
      <c r="D360" s="156" t="str">
        <f>IFERROR(IF(HLOOKUP(Presentación!$N$10,FOL,Presentación!$BA340,FALSE)=0,"",HLOOKUP(Presentación!$N$10,FOL,Presentación!$BA340,FALSE)),"")</f>
        <v/>
      </c>
      <c r="E360" s="157"/>
      <c r="F360" s="158"/>
      <c r="G360" s="265" t="str">
        <f>IFERROR(IF(HLOOKUP(Presentación!$N$10,ENT,Presentación!$BA340,FALSE)=0,"",HLOOKUP(Presentación!$N$10,ENT,Presentación!$BA340,FALSE)),"")</f>
        <v/>
      </c>
      <c r="H360" s="266"/>
      <c r="I360" s="266"/>
      <c r="J360" s="267"/>
      <c r="K360" s="113" t="str">
        <f t="shared" si="30"/>
        <v/>
      </c>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c r="AO360" s="114"/>
      <c r="AP360" s="114"/>
      <c r="AQ360" s="114"/>
      <c r="AR360" s="114"/>
      <c r="AS360" s="114"/>
      <c r="AT360" s="114"/>
      <c r="AU360" s="114"/>
      <c r="AV360" s="114"/>
      <c r="AW360" s="114"/>
      <c r="AX360" s="114"/>
      <c r="AY360" s="114"/>
      <c r="AZ360" s="114"/>
      <c r="BA360" s="114"/>
      <c r="BB360" s="114"/>
      <c r="BC360" s="114"/>
      <c r="BD360" s="114"/>
      <c r="BE360" s="114"/>
      <c r="BG360" s="37">
        <f t="shared" si="31"/>
        <v>0</v>
      </c>
      <c r="BK360" s="57">
        <f t="shared" si="32"/>
        <v>0</v>
      </c>
      <c r="BL360" s="57">
        <f t="shared" si="33"/>
        <v>0</v>
      </c>
      <c r="BM360" s="57">
        <f t="shared" si="34"/>
        <v>0</v>
      </c>
      <c r="BN360" s="101">
        <f t="shared" si="35"/>
        <v>0</v>
      </c>
    </row>
    <row r="361" spans="3:66" ht="15" customHeight="1">
      <c r="C361" s="88" t="s">
        <v>695</v>
      </c>
      <c r="D361" s="156" t="str">
        <f>IFERROR(IF(HLOOKUP(Presentación!$N$10,FOL,Presentación!$BA341,FALSE)=0,"",HLOOKUP(Presentación!$N$10,FOL,Presentación!$BA341,FALSE)),"")</f>
        <v/>
      </c>
      <c r="E361" s="157"/>
      <c r="F361" s="158"/>
      <c r="G361" s="265" t="str">
        <f>IFERROR(IF(HLOOKUP(Presentación!$N$10,ENT,Presentación!$BA341,FALSE)=0,"",HLOOKUP(Presentación!$N$10,ENT,Presentación!$BA341,FALSE)),"")</f>
        <v/>
      </c>
      <c r="H361" s="266"/>
      <c r="I361" s="266"/>
      <c r="J361" s="267"/>
      <c r="K361" s="113" t="str">
        <f t="shared" si="30"/>
        <v/>
      </c>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c r="AO361" s="114"/>
      <c r="AP361" s="114"/>
      <c r="AQ361" s="114"/>
      <c r="AR361" s="114"/>
      <c r="AS361" s="114"/>
      <c r="AT361" s="114"/>
      <c r="AU361" s="114"/>
      <c r="AV361" s="114"/>
      <c r="AW361" s="114"/>
      <c r="AX361" s="114"/>
      <c r="AY361" s="114"/>
      <c r="AZ361" s="114"/>
      <c r="BA361" s="114"/>
      <c r="BB361" s="114"/>
      <c r="BC361" s="114"/>
      <c r="BD361" s="114"/>
      <c r="BE361" s="114"/>
      <c r="BG361" s="37">
        <f t="shared" si="31"/>
        <v>0</v>
      </c>
      <c r="BK361" s="57">
        <f t="shared" si="32"/>
        <v>0</v>
      </c>
      <c r="BL361" s="57">
        <f t="shared" si="33"/>
        <v>0</v>
      </c>
      <c r="BM361" s="57">
        <f t="shared" si="34"/>
        <v>0</v>
      </c>
      <c r="BN361" s="101">
        <f t="shared" si="35"/>
        <v>0</v>
      </c>
    </row>
    <row r="362" spans="3:66" ht="15" customHeight="1">
      <c r="C362" s="88" t="s">
        <v>696</v>
      </c>
      <c r="D362" s="156" t="str">
        <f>IFERROR(IF(HLOOKUP(Presentación!$N$10,FOL,Presentación!$BA342,FALSE)=0,"",HLOOKUP(Presentación!$N$10,FOL,Presentación!$BA342,FALSE)),"")</f>
        <v/>
      </c>
      <c r="E362" s="157"/>
      <c r="F362" s="158"/>
      <c r="G362" s="265" t="str">
        <f>IFERROR(IF(HLOOKUP(Presentación!$N$10,ENT,Presentación!$BA342,FALSE)=0,"",HLOOKUP(Presentación!$N$10,ENT,Presentación!$BA342,FALSE)),"")</f>
        <v/>
      </c>
      <c r="H362" s="266"/>
      <c r="I362" s="266"/>
      <c r="J362" s="267"/>
      <c r="K362" s="113" t="str">
        <f t="shared" si="30"/>
        <v/>
      </c>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c r="AO362" s="114"/>
      <c r="AP362" s="114"/>
      <c r="AQ362" s="114"/>
      <c r="AR362" s="114"/>
      <c r="AS362" s="114"/>
      <c r="AT362" s="114"/>
      <c r="AU362" s="114"/>
      <c r="AV362" s="114"/>
      <c r="AW362" s="114"/>
      <c r="AX362" s="114"/>
      <c r="AY362" s="114"/>
      <c r="AZ362" s="114"/>
      <c r="BA362" s="114"/>
      <c r="BB362" s="114"/>
      <c r="BC362" s="114"/>
      <c r="BD362" s="114"/>
      <c r="BE362" s="114"/>
      <c r="BG362" s="37">
        <f t="shared" si="31"/>
        <v>0</v>
      </c>
      <c r="BK362" s="57">
        <f t="shared" si="32"/>
        <v>0</v>
      </c>
      <c r="BL362" s="57">
        <f t="shared" si="33"/>
        <v>0</v>
      </c>
      <c r="BM362" s="57">
        <f t="shared" si="34"/>
        <v>0</v>
      </c>
      <c r="BN362" s="101">
        <f t="shared" si="35"/>
        <v>0</v>
      </c>
    </row>
    <row r="363" spans="3:66" ht="15" customHeight="1">
      <c r="C363" s="88" t="s">
        <v>697</v>
      </c>
      <c r="D363" s="156" t="str">
        <f>IFERROR(IF(HLOOKUP(Presentación!$N$10,FOL,Presentación!$BA343,FALSE)=0,"",HLOOKUP(Presentación!$N$10,FOL,Presentación!$BA343,FALSE)),"")</f>
        <v/>
      </c>
      <c r="E363" s="157"/>
      <c r="F363" s="158"/>
      <c r="G363" s="265" t="str">
        <f>IFERROR(IF(HLOOKUP(Presentación!$N$10,ENT,Presentación!$BA343,FALSE)=0,"",HLOOKUP(Presentación!$N$10,ENT,Presentación!$BA343,FALSE)),"")</f>
        <v/>
      </c>
      <c r="H363" s="266"/>
      <c r="I363" s="266"/>
      <c r="J363" s="267"/>
      <c r="K363" s="113" t="str">
        <f t="shared" si="30"/>
        <v/>
      </c>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c r="AO363" s="114"/>
      <c r="AP363" s="114"/>
      <c r="AQ363" s="114"/>
      <c r="AR363" s="114"/>
      <c r="AS363" s="114"/>
      <c r="AT363" s="114"/>
      <c r="AU363" s="114"/>
      <c r="AV363" s="114"/>
      <c r="AW363" s="114"/>
      <c r="AX363" s="114"/>
      <c r="AY363" s="114"/>
      <c r="AZ363" s="114"/>
      <c r="BA363" s="114"/>
      <c r="BB363" s="114"/>
      <c r="BC363" s="114"/>
      <c r="BD363" s="114"/>
      <c r="BE363" s="114"/>
      <c r="BG363" s="37">
        <f t="shared" si="31"/>
        <v>0</v>
      </c>
      <c r="BK363" s="57">
        <f t="shared" si="32"/>
        <v>0</v>
      </c>
      <c r="BL363" s="57">
        <f t="shared" si="33"/>
        <v>0</v>
      </c>
      <c r="BM363" s="57">
        <f t="shared" si="34"/>
        <v>0</v>
      </c>
      <c r="BN363" s="101">
        <f t="shared" si="35"/>
        <v>0</v>
      </c>
    </row>
    <row r="364" spans="3:66" ht="15" customHeight="1">
      <c r="C364" s="88" t="s">
        <v>698</v>
      </c>
      <c r="D364" s="156" t="str">
        <f>IFERROR(IF(HLOOKUP(Presentación!$N$10,FOL,Presentación!$BA344,FALSE)=0,"",HLOOKUP(Presentación!$N$10,FOL,Presentación!$BA344,FALSE)),"")</f>
        <v/>
      </c>
      <c r="E364" s="157"/>
      <c r="F364" s="158"/>
      <c r="G364" s="265" t="str">
        <f>IFERROR(IF(HLOOKUP(Presentación!$N$10,ENT,Presentación!$BA344,FALSE)=0,"",HLOOKUP(Presentación!$N$10,ENT,Presentación!$BA344,FALSE)),"")</f>
        <v/>
      </c>
      <c r="H364" s="266"/>
      <c r="I364" s="266"/>
      <c r="J364" s="267"/>
      <c r="K364" s="113" t="str">
        <f t="shared" si="30"/>
        <v/>
      </c>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c r="AO364" s="114"/>
      <c r="AP364" s="114"/>
      <c r="AQ364" s="114"/>
      <c r="AR364" s="114"/>
      <c r="AS364" s="114"/>
      <c r="AT364" s="114"/>
      <c r="AU364" s="114"/>
      <c r="AV364" s="114"/>
      <c r="AW364" s="114"/>
      <c r="AX364" s="114"/>
      <c r="AY364" s="114"/>
      <c r="AZ364" s="114"/>
      <c r="BA364" s="114"/>
      <c r="BB364" s="114"/>
      <c r="BC364" s="114"/>
      <c r="BD364" s="114"/>
      <c r="BE364" s="114"/>
      <c r="BG364" s="37">
        <f t="shared" si="31"/>
        <v>0</v>
      </c>
      <c r="BK364" s="57">
        <f t="shared" si="32"/>
        <v>0</v>
      </c>
      <c r="BL364" s="57">
        <f t="shared" si="33"/>
        <v>0</v>
      </c>
      <c r="BM364" s="57">
        <f t="shared" si="34"/>
        <v>0</v>
      </c>
      <c r="BN364" s="101">
        <f t="shared" si="35"/>
        <v>0</v>
      </c>
    </row>
    <row r="365" spans="3:66" ht="15" customHeight="1">
      <c r="C365" s="88" t="s">
        <v>699</v>
      </c>
      <c r="D365" s="156" t="str">
        <f>IFERROR(IF(HLOOKUP(Presentación!$N$10,FOL,Presentación!$BA345,FALSE)=0,"",HLOOKUP(Presentación!$N$10,FOL,Presentación!$BA345,FALSE)),"")</f>
        <v/>
      </c>
      <c r="E365" s="157"/>
      <c r="F365" s="158"/>
      <c r="G365" s="265" t="str">
        <f>IFERROR(IF(HLOOKUP(Presentación!$N$10,ENT,Presentación!$BA345,FALSE)=0,"",HLOOKUP(Presentación!$N$10,ENT,Presentación!$BA345,FALSE)),"")</f>
        <v/>
      </c>
      <c r="H365" s="266"/>
      <c r="I365" s="266"/>
      <c r="J365" s="267"/>
      <c r="K365" s="113" t="str">
        <f t="shared" si="30"/>
        <v/>
      </c>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c r="AO365" s="114"/>
      <c r="AP365" s="114"/>
      <c r="AQ365" s="114"/>
      <c r="AR365" s="114"/>
      <c r="AS365" s="114"/>
      <c r="AT365" s="114"/>
      <c r="AU365" s="114"/>
      <c r="AV365" s="114"/>
      <c r="AW365" s="114"/>
      <c r="AX365" s="114"/>
      <c r="AY365" s="114"/>
      <c r="AZ365" s="114"/>
      <c r="BA365" s="114"/>
      <c r="BB365" s="114"/>
      <c r="BC365" s="114"/>
      <c r="BD365" s="114"/>
      <c r="BE365" s="114"/>
      <c r="BG365" s="37">
        <f t="shared" si="31"/>
        <v>0</v>
      </c>
      <c r="BK365" s="57">
        <f t="shared" si="32"/>
        <v>0</v>
      </c>
      <c r="BL365" s="57">
        <f t="shared" si="33"/>
        <v>0</v>
      </c>
      <c r="BM365" s="57">
        <f t="shared" si="34"/>
        <v>0</v>
      </c>
      <c r="BN365" s="101">
        <f t="shared" si="35"/>
        <v>0</v>
      </c>
    </row>
    <row r="366" spans="3:66" ht="15" customHeight="1">
      <c r="C366" s="88" t="s">
        <v>700</v>
      </c>
      <c r="D366" s="156" t="str">
        <f>IFERROR(IF(HLOOKUP(Presentación!$N$10,FOL,Presentación!$BA346,FALSE)=0,"",HLOOKUP(Presentación!$N$10,FOL,Presentación!$BA346,FALSE)),"")</f>
        <v/>
      </c>
      <c r="E366" s="157"/>
      <c r="F366" s="158"/>
      <c r="G366" s="265" t="str">
        <f>IFERROR(IF(HLOOKUP(Presentación!$N$10,ENT,Presentación!$BA346,FALSE)=0,"",HLOOKUP(Presentación!$N$10,ENT,Presentación!$BA346,FALSE)),"")</f>
        <v/>
      </c>
      <c r="H366" s="266"/>
      <c r="I366" s="266"/>
      <c r="J366" s="267"/>
      <c r="K366" s="113" t="str">
        <f t="shared" si="30"/>
        <v/>
      </c>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c r="AO366" s="114"/>
      <c r="AP366" s="114"/>
      <c r="AQ366" s="114"/>
      <c r="AR366" s="114"/>
      <c r="AS366" s="114"/>
      <c r="AT366" s="114"/>
      <c r="AU366" s="114"/>
      <c r="AV366" s="114"/>
      <c r="AW366" s="114"/>
      <c r="AX366" s="114"/>
      <c r="AY366" s="114"/>
      <c r="AZ366" s="114"/>
      <c r="BA366" s="114"/>
      <c r="BB366" s="114"/>
      <c r="BC366" s="114"/>
      <c r="BD366" s="114"/>
      <c r="BE366" s="114"/>
      <c r="BG366" s="37">
        <f t="shared" si="31"/>
        <v>0</v>
      </c>
      <c r="BK366" s="57">
        <f t="shared" si="32"/>
        <v>0</v>
      </c>
      <c r="BL366" s="57">
        <f t="shared" si="33"/>
        <v>0</v>
      </c>
      <c r="BM366" s="57">
        <f t="shared" si="34"/>
        <v>0</v>
      </c>
      <c r="BN366" s="101">
        <f t="shared" si="35"/>
        <v>0</v>
      </c>
    </row>
    <row r="367" spans="3:66" ht="15" customHeight="1">
      <c r="C367" s="88" t="s">
        <v>701</v>
      </c>
      <c r="D367" s="156" t="str">
        <f>IFERROR(IF(HLOOKUP(Presentación!$N$10,FOL,Presentación!$BA347,FALSE)=0,"",HLOOKUP(Presentación!$N$10,FOL,Presentación!$BA347,FALSE)),"")</f>
        <v/>
      </c>
      <c r="E367" s="157"/>
      <c r="F367" s="158"/>
      <c r="G367" s="265" t="str">
        <f>IFERROR(IF(HLOOKUP(Presentación!$N$10,ENT,Presentación!$BA347,FALSE)=0,"",HLOOKUP(Presentación!$N$10,ENT,Presentación!$BA347,FALSE)),"")</f>
        <v/>
      </c>
      <c r="H367" s="266"/>
      <c r="I367" s="266"/>
      <c r="J367" s="267"/>
      <c r="K367" s="113" t="str">
        <f t="shared" si="30"/>
        <v/>
      </c>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c r="AO367" s="114"/>
      <c r="AP367" s="114"/>
      <c r="AQ367" s="114"/>
      <c r="AR367" s="114"/>
      <c r="AS367" s="114"/>
      <c r="AT367" s="114"/>
      <c r="AU367" s="114"/>
      <c r="AV367" s="114"/>
      <c r="AW367" s="114"/>
      <c r="AX367" s="114"/>
      <c r="AY367" s="114"/>
      <c r="AZ367" s="114"/>
      <c r="BA367" s="114"/>
      <c r="BB367" s="114"/>
      <c r="BC367" s="114"/>
      <c r="BD367" s="114"/>
      <c r="BE367" s="114"/>
      <c r="BG367" s="37">
        <f t="shared" si="31"/>
        <v>0</v>
      </c>
      <c r="BK367" s="57">
        <f t="shared" si="32"/>
        <v>0</v>
      </c>
      <c r="BL367" s="57">
        <f t="shared" si="33"/>
        <v>0</v>
      </c>
      <c r="BM367" s="57">
        <f t="shared" si="34"/>
        <v>0</v>
      </c>
      <c r="BN367" s="101">
        <f t="shared" si="35"/>
        <v>0</v>
      </c>
    </row>
    <row r="368" spans="3:66" ht="15" customHeight="1">
      <c r="C368" s="88" t="s">
        <v>702</v>
      </c>
      <c r="D368" s="156" t="str">
        <f>IFERROR(IF(HLOOKUP(Presentación!$N$10,FOL,Presentación!$BA348,FALSE)=0,"",HLOOKUP(Presentación!$N$10,FOL,Presentación!$BA348,FALSE)),"")</f>
        <v/>
      </c>
      <c r="E368" s="157"/>
      <c r="F368" s="158"/>
      <c r="G368" s="265" t="str">
        <f>IFERROR(IF(HLOOKUP(Presentación!$N$10,ENT,Presentación!$BA348,FALSE)=0,"",HLOOKUP(Presentación!$N$10,ENT,Presentación!$BA348,FALSE)),"")</f>
        <v/>
      </c>
      <c r="H368" s="266"/>
      <c r="I368" s="266"/>
      <c r="J368" s="267"/>
      <c r="K368" s="113" t="str">
        <f t="shared" si="30"/>
        <v/>
      </c>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14"/>
      <c r="AY368" s="114"/>
      <c r="AZ368" s="114"/>
      <c r="BA368" s="114"/>
      <c r="BB368" s="114"/>
      <c r="BC368" s="114"/>
      <c r="BD368" s="114"/>
      <c r="BE368" s="114"/>
      <c r="BG368" s="37">
        <f t="shared" si="31"/>
        <v>0</v>
      </c>
      <c r="BK368" s="57">
        <f t="shared" si="32"/>
        <v>0</v>
      </c>
      <c r="BL368" s="57">
        <f t="shared" si="33"/>
        <v>0</v>
      </c>
      <c r="BM368" s="57">
        <f t="shared" si="34"/>
        <v>0</v>
      </c>
      <c r="BN368" s="101">
        <f t="shared" si="35"/>
        <v>0</v>
      </c>
    </row>
    <row r="369" spans="3:66" ht="15" customHeight="1">
      <c r="C369" s="88" t="s">
        <v>703</v>
      </c>
      <c r="D369" s="156" t="str">
        <f>IFERROR(IF(HLOOKUP(Presentación!$N$10,FOL,Presentación!$BA349,FALSE)=0,"",HLOOKUP(Presentación!$N$10,FOL,Presentación!$BA349,FALSE)),"")</f>
        <v/>
      </c>
      <c r="E369" s="157"/>
      <c r="F369" s="158"/>
      <c r="G369" s="265" t="str">
        <f>IFERROR(IF(HLOOKUP(Presentación!$N$10,ENT,Presentación!$BA349,FALSE)=0,"",HLOOKUP(Presentación!$N$10,ENT,Presentación!$BA349,FALSE)),"")</f>
        <v/>
      </c>
      <c r="H369" s="266"/>
      <c r="I369" s="266"/>
      <c r="J369" s="267"/>
      <c r="K369" s="113" t="str">
        <f t="shared" si="30"/>
        <v/>
      </c>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14"/>
      <c r="AY369" s="114"/>
      <c r="AZ369" s="114"/>
      <c r="BA369" s="114"/>
      <c r="BB369" s="114"/>
      <c r="BC369" s="114"/>
      <c r="BD369" s="114"/>
      <c r="BE369" s="114"/>
      <c r="BG369" s="37">
        <f t="shared" si="31"/>
        <v>0</v>
      </c>
      <c r="BK369" s="57">
        <f t="shared" si="32"/>
        <v>0</v>
      </c>
      <c r="BL369" s="57">
        <f t="shared" si="33"/>
        <v>0</v>
      </c>
      <c r="BM369" s="57">
        <f t="shared" si="34"/>
        <v>0</v>
      </c>
      <c r="BN369" s="101">
        <f t="shared" si="35"/>
        <v>0</v>
      </c>
    </row>
    <row r="370" spans="3:66" ht="15" customHeight="1">
      <c r="C370" s="88" t="s">
        <v>704</v>
      </c>
      <c r="D370" s="156" t="str">
        <f>IFERROR(IF(HLOOKUP(Presentación!$N$10,FOL,Presentación!$BA350,FALSE)=0,"",HLOOKUP(Presentación!$N$10,FOL,Presentación!$BA350,FALSE)),"")</f>
        <v/>
      </c>
      <c r="E370" s="157"/>
      <c r="F370" s="158"/>
      <c r="G370" s="265" t="str">
        <f>IFERROR(IF(HLOOKUP(Presentación!$N$10,ENT,Presentación!$BA350,FALSE)=0,"",HLOOKUP(Presentación!$N$10,ENT,Presentación!$BA350,FALSE)),"")</f>
        <v/>
      </c>
      <c r="H370" s="266"/>
      <c r="I370" s="266"/>
      <c r="J370" s="267"/>
      <c r="K370" s="113" t="str">
        <f t="shared" si="30"/>
        <v/>
      </c>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c r="AO370" s="114"/>
      <c r="AP370" s="114"/>
      <c r="AQ370" s="114"/>
      <c r="AR370" s="114"/>
      <c r="AS370" s="114"/>
      <c r="AT370" s="114"/>
      <c r="AU370" s="114"/>
      <c r="AV370" s="114"/>
      <c r="AW370" s="114"/>
      <c r="AX370" s="114"/>
      <c r="AY370" s="114"/>
      <c r="AZ370" s="114"/>
      <c r="BA370" s="114"/>
      <c r="BB370" s="114"/>
      <c r="BC370" s="114"/>
      <c r="BD370" s="114"/>
      <c r="BE370" s="114"/>
      <c r="BG370" s="37">
        <f t="shared" si="31"/>
        <v>0</v>
      </c>
      <c r="BK370" s="57">
        <f t="shared" si="32"/>
        <v>0</v>
      </c>
      <c r="BL370" s="57">
        <f t="shared" si="33"/>
        <v>0</v>
      </c>
      <c r="BM370" s="57">
        <f t="shared" si="34"/>
        <v>0</v>
      </c>
      <c r="BN370" s="101">
        <f t="shared" si="35"/>
        <v>0</v>
      </c>
    </row>
    <row r="371" spans="3:66" ht="15" customHeight="1">
      <c r="C371" s="88" t="s">
        <v>705</v>
      </c>
      <c r="D371" s="156" t="str">
        <f>IFERROR(IF(HLOOKUP(Presentación!$N$10,FOL,Presentación!$BA351,FALSE)=0,"",HLOOKUP(Presentación!$N$10,FOL,Presentación!$BA351,FALSE)),"")</f>
        <v/>
      </c>
      <c r="E371" s="157"/>
      <c r="F371" s="158"/>
      <c r="G371" s="265" t="str">
        <f>IFERROR(IF(HLOOKUP(Presentación!$N$10,ENT,Presentación!$BA351,FALSE)=0,"",HLOOKUP(Presentación!$N$10,ENT,Presentación!$BA351,FALSE)),"")</f>
        <v/>
      </c>
      <c r="H371" s="266"/>
      <c r="I371" s="266"/>
      <c r="J371" s="267"/>
      <c r="K371" s="113" t="str">
        <f t="shared" si="30"/>
        <v/>
      </c>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c r="AO371" s="114"/>
      <c r="AP371" s="114"/>
      <c r="AQ371" s="114"/>
      <c r="AR371" s="114"/>
      <c r="AS371" s="114"/>
      <c r="AT371" s="114"/>
      <c r="AU371" s="114"/>
      <c r="AV371" s="114"/>
      <c r="AW371" s="114"/>
      <c r="AX371" s="114"/>
      <c r="AY371" s="114"/>
      <c r="AZ371" s="114"/>
      <c r="BA371" s="114"/>
      <c r="BB371" s="114"/>
      <c r="BC371" s="114"/>
      <c r="BD371" s="114"/>
      <c r="BE371" s="114"/>
      <c r="BG371" s="37">
        <f t="shared" si="31"/>
        <v>0</v>
      </c>
      <c r="BK371" s="57">
        <f t="shared" si="32"/>
        <v>0</v>
      </c>
      <c r="BL371" s="57">
        <f t="shared" si="33"/>
        <v>0</v>
      </c>
      <c r="BM371" s="57">
        <f t="shared" si="34"/>
        <v>0</v>
      </c>
      <c r="BN371" s="101">
        <f t="shared" si="35"/>
        <v>0</v>
      </c>
    </row>
    <row r="372" spans="3:66" ht="15" customHeight="1">
      <c r="C372" s="88" t="s">
        <v>706</v>
      </c>
      <c r="D372" s="156" t="str">
        <f>IFERROR(IF(HLOOKUP(Presentación!$N$10,FOL,Presentación!$BA352,FALSE)=0,"",HLOOKUP(Presentación!$N$10,FOL,Presentación!$BA352,FALSE)),"")</f>
        <v/>
      </c>
      <c r="E372" s="157"/>
      <c r="F372" s="158"/>
      <c r="G372" s="265" t="str">
        <f>IFERROR(IF(HLOOKUP(Presentación!$N$10,ENT,Presentación!$BA352,FALSE)=0,"",HLOOKUP(Presentación!$N$10,ENT,Presentación!$BA352,FALSE)),"")</f>
        <v/>
      </c>
      <c r="H372" s="266"/>
      <c r="I372" s="266"/>
      <c r="J372" s="267"/>
      <c r="K372" s="113" t="str">
        <f t="shared" si="30"/>
        <v/>
      </c>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c r="AO372" s="114"/>
      <c r="AP372" s="114"/>
      <c r="AQ372" s="114"/>
      <c r="AR372" s="114"/>
      <c r="AS372" s="114"/>
      <c r="AT372" s="114"/>
      <c r="AU372" s="114"/>
      <c r="AV372" s="114"/>
      <c r="AW372" s="114"/>
      <c r="AX372" s="114"/>
      <c r="AY372" s="114"/>
      <c r="AZ372" s="114"/>
      <c r="BA372" s="114"/>
      <c r="BB372" s="114"/>
      <c r="BC372" s="114"/>
      <c r="BD372" s="114"/>
      <c r="BE372" s="114"/>
      <c r="BG372" s="37">
        <f t="shared" si="31"/>
        <v>0</v>
      </c>
      <c r="BK372" s="57">
        <f t="shared" si="32"/>
        <v>0</v>
      </c>
      <c r="BL372" s="57">
        <f t="shared" si="33"/>
        <v>0</v>
      </c>
      <c r="BM372" s="57">
        <f t="shared" si="34"/>
        <v>0</v>
      </c>
      <c r="BN372" s="101">
        <f t="shared" si="35"/>
        <v>0</v>
      </c>
    </row>
    <row r="373" spans="3:66" ht="15" customHeight="1">
      <c r="C373" s="88" t="s">
        <v>707</v>
      </c>
      <c r="D373" s="156" t="str">
        <f>IFERROR(IF(HLOOKUP(Presentación!$N$10,FOL,Presentación!$BA353,FALSE)=0,"",HLOOKUP(Presentación!$N$10,FOL,Presentación!$BA353,FALSE)),"")</f>
        <v/>
      </c>
      <c r="E373" s="157"/>
      <c r="F373" s="158"/>
      <c r="G373" s="265" t="str">
        <f>IFERROR(IF(HLOOKUP(Presentación!$N$10,ENT,Presentación!$BA353,FALSE)=0,"",HLOOKUP(Presentación!$N$10,ENT,Presentación!$BA353,FALSE)),"")</f>
        <v/>
      </c>
      <c r="H373" s="266"/>
      <c r="I373" s="266"/>
      <c r="J373" s="267"/>
      <c r="K373" s="113" t="str">
        <f t="shared" si="30"/>
        <v/>
      </c>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c r="AO373" s="114"/>
      <c r="AP373" s="114"/>
      <c r="AQ373" s="114"/>
      <c r="AR373" s="114"/>
      <c r="AS373" s="114"/>
      <c r="AT373" s="114"/>
      <c r="AU373" s="114"/>
      <c r="AV373" s="114"/>
      <c r="AW373" s="114"/>
      <c r="AX373" s="114"/>
      <c r="AY373" s="114"/>
      <c r="AZ373" s="114"/>
      <c r="BA373" s="114"/>
      <c r="BB373" s="114"/>
      <c r="BC373" s="114"/>
      <c r="BD373" s="114"/>
      <c r="BE373" s="114"/>
      <c r="BG373" s="37">
        <f t="shared" si="31"/>
        <v>0</v>
      </c>
      <c r="BK373" s="57">
        <f t="shared" si="32"/>
        <v>0</v>
      </c>
      <c r="BL373" s="57">
        <f t="shared" si="33"/>
        <v>0</v>
      </c>
      <c r="BM373" s="57">
        <f t="shared" si="34"/>
        <v>0</v>
      </c>
      <c r="BN373" s="101">
        <f t="shared" si="35"/>
        <v>0</v>
      </c>
    </row>
    <row r="374" spans="3:66" ht="15" customHeight="1">
      <c r="C374" s="88" t="s">
        <v>708</v>
      </c>
      <c r="D374" s="156" t="str">
        <f>IFERROR(IF(HLOOKUP(Presentación!$N$10,FOL,Presentación!$BA354,FALSE)=0,"",HLOOKUP(Presentación!$N$10,FOL,Presentación!$BA354,FALSE)),"")</f>
        <v/>
      </c>
      <c r="E374" s="157"/>
      <c r="F374" s="158"/>
      <c r="G374" s="265" t="str">
        <f>IFERROR(IF(HLOOKUP(Presentación!$N$10,ENT,Presentación!$BA354,FALSE)=0,"",HLOOKUP(Presentación!$N$10,ENT,Presentación!$BA354,FALSE)),"")</f>
        <v/>
      </c>
      <c r="H374" s="266"/>
      <c r="I374" s="266"/>
      <c r="J374" s="267"/>
      <c r="K374" s="113" t="str">
        <f t="shared" si="30"/>
        <v/>
      </c>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c r="AO374" s="114"/>
      <c r="AP374" s="114"/>
      <c r="AQ374" s="114"/>
      <c r="AR374" s="114"/>
      <c r="AS374" s="114"/>
      <c r="AT374" s="114"/>
      <c r="AU374" s="114"/>
      <c r="AV374" s="114"/>
      <c r="AW374" s="114"/>
      <c r="AX374" s="114"/>
      <c r="AY374" s="114"/>
      <c r="AZ374" s="114"/>
      <c r="BA374" s="114"/>
      <c r="BB374" s="114"/>
      <c r="BC374" s="114"/>
      <c r="BD374" s="114"/>
      <c r="BE374" s="114"/>
      <c r="BG374" s="37">
        <f t="shared" si="31"/>
        <v>0</v>
      </c>
      <c r="BK374" s="57">
        <f t="shared" si="32"/>
        <v>0</v>
      </c>
      <c r="BL374" s="57">
        <f t="shared" si="33"/>
        <v>0</v>
      </c>
      <c r="BM374" s="57">
        <f t="shared" si="34"/>
        <v>0</v>
      </c>
      <c r="BN374" s="101">
        <f t="shared" si="35"/>
        <v>0</v>
      </c>
    </row>
    <row r="375" spans="3:66" ht="15" customHeight="1">
      <c r="C375" s="88" t="s">
        <v>709</v>
      </c>
      <c r="D375" s="156" t="str">
        <f>IFERROR(IF(HLOOKUP(Presentación!$N$10,FOL,Presentación!$BA355,FALSE)=0,"",HLOOKUP(Presentación!$N$10,FOL,Presentación!$BA355,FALSE)),"")</f>
        <v/>
      </c>
      <c r="E375" s="157"/>
      <c r="F375" s="158"/>
      <c r="G375" s="265" t="str">
        <f>IFERROR(IF(HLOOKUP(Presentación!$N$10,ENT,Presentación!$BA355,FALSE)=0,"",HLOOKUP(Presentación!$N$10,ENT,Presentación!$BA355,FALSE)),"")</f>
        <v/>
      </c>
      <c r="H375" s="266"/>
      <c r="I375" s="266"/>
      <c r="J375" s="267"/>
      <c r="K375" s="113" t="str">
        <f t="shared" si="30"/>
        <v/>
      </c>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c r="AO375" s="114"/>
      <c r="AP375" s="114"/>
      <c r="AQ375" s="114"/>
      <c r="AR375" s="114"/>
      <c r="AS375" s="114"/>
      <c r="AT375" s="114"/>
      <c r="AU375" s="114"/>
      <c r="AV375" s="114"/>
      <c r="AW375" s="114"/>
      <c r="AX375" s="114"/>
      <c r="AY375" s="114"/>
      <c r="AZ375" s="114"/>
      <c r="BA375" s="114"/>
      <c r="BB375" s="114"/>
      <c r="BC375" s="114"/>
      <c r="BD375" s="114"/>
      <c r="BE375" s="114"/>
      <c r="BG375" s="37">
        <f t="shared" si="31"/>
        <v>0</v>
      </c>
      <c r="BK375" s="57">
        <f t="shared" si="32"/>
        <v>0</v>
      </c>
      <c r="BL375" s="57">
        <f t="shared" si="33"/>
        <v>0</v>
      </c>
      <c r="BM375" s="57">
        <f t="shared" si="34"/>
        <v>0</v>
      </c>
      <c r="BN375" s="101">
        <f t="shared" si="35"/>
        <v>0</v>
      </c>
    </row>
    <row r="376" spans="3:66" ht="15" customHeight="1">
      <c r="C376" s="88" t="s">
        <v>710</v>
      </c>
      <c r="D376" s="156" t="str">
        <f>IFERROR(IF(HLOOKUP(Presentación!$N$10,FOL,Presentación!$BA356,FALSE)=0,"",HLOOKUP(Presentación!$N$10,FOL,Presentación!$BA356,FALSE)),"")</f>
        <v/>
      </c>
      <c r="E376" s="157"/>
      <c r="F376" s="158"/>
      <c r="G376" s="265" t="str">
        <f>IFERROR(IF(HLOOKUP(Presentación!$N$10,ENT,Presentación!$BA356,FALSE)=0,"",HLOOKUP(Presentación!$N$10,ENT,Presentación!$BA356,FALSE)),"")</f>
        <v/>
      </c>
      <c r="H376" s="266"/>
      <c r="I376" s="266"/>
      <c r="J376" s="267"/>
      <c r="K376" s="113" t="str">
        <f t="shared" si="30"/>
        <v/>
      </c>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c r="AO376" s="114"/>
      <c r="AP376" s="114"/>
      <c r="AQ376" s="114"/>
      <c r="AR376" s="114"/>
      <c r="AS376" s="114"/>
      <c r="AT376" s="114"/>
      <c r="AU376" s="114"/>
      <c r="AV376" s="114"/>
      <c r="AW376" s="114"/>
      <c r="AX376" s="114"/>
      <c r="AY376" s="114"/>
      <c r="AZ376" s="114"/>
      <c r="BA376" s="114"/>
      <c r="BB376" s="114"/>
      <c r="BC376" s="114"/>
      <c r="BD376" s="114"/>
      <c r="BE376" s="114"/>
      <c r="BG376" s="37">
        <f t="shared" si="31"/>
        <v>0</v>
      </c>
      <c r="BK376" s="57">
        <f t="shared" si="32"/>
        <v>0</v>
      </c>
      <c r="BL376" s="57">
        <f t="shared" si="33"/>
        <v>0</v>
      </c>
      <c r="BM376" s="57">
        <f t="shared" si="34"/>
        <v>0</v>
      </c>
      <c r="BN376" s="101">
        <f t="shared" si="35"/>
        <v>0</v>
      </c>
    </row>
    <row r="377" spans="3:66" ht="15" customHeight="1">
      <c r="C377" s="88" t="s">
        <v>711</v>
      </c>
      <c r="D377" s="156" t="str">
        <f>IFERROR(IF(HLOOKUP(Presentación!$N$10,FOL,Presentación!$BA357,FALSE)=0,"",HLOOKUP(Presentación!$N$10,FOL,Presentación!$BA357,FALSE)),"")</f>
        <v/>
      </c>
      <c r="E377" s="157"/>
      <c r="F377" s="158"/>
      <c r="G377" s="265" t="str">
        <f>IFERROR(IF(HLOOKUP(Presentación!$N$10,ENT,Presentación!$BA357,FALSE)=0,"",HLOOKUP(Presentación!$N$10,ENT,Presentación!$BA357,FALSE)),"")</f>
        <v/>
      </c>
      <c r="H377" s="266"/>
      <c r="I377" s="266"/>
      <c r="J377" s="267"/>
      <c r="K377" s="113" t="str">
        <f t="shared" si="30"/>
        <v/>
      </c>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c r="AO377" s="114"/>
      <c r="AP377" s="114"/>
      <c r="AQ377" s="114"/>
      <c r="AR377" s="114"/>
      <c r="AS377" s="114"/>
      <c r="AT377" s="114"/>
      <c r="AU377" s="114"/>
      <c r="AV377" s="114"/>
      <c r="AW377" s="114"/>
      <c r="AX377" s="114"/>
      <c r="AY377" s="114"/>
      <c r="AZ377" s="114"/>
      <c r="BA377" s="114"/>
      <c r="BB377" s="114"/>
      <c r="BC377" s="114"/>
      <c r="BD377" s="114"/>
      <c r="BE377" s="114"/>
      <c r="BG377" s="37">
        <f t="shared" si="31"/>
        <v>0</v>
      </c>
      <c r="BK377" s="57">
        <f t="shared" si="32"/>
        <v>0</v>
      </c>
      <c r="BL377" s="57">
        <f t="shared" si="33"/>
        <v>0</v>
      </c>
      <c r="BM377" s="57">
        <f t="shared" si="34"/>
        <v>0</v>
      </c>
      <c r="BN377" s="101">
        <f t="shared" si="35"/>
        <v>0</v>
      </c>
    </row>
    <row r="378" spans="3:66" ht="15" customHeight="1">
      <c r="C378" s="88" t="s">
        <v>712</v>
      </c>
      <c r="D378" s="156" t="str">
        <f>IFERROR(IF(HLOOKUP(Presentación!$N$10,FOL,Presentación!$BA358,FALSE)=0,"",HLOOKUP(Presentación!$N$10,FOL,Presentación!$BA358,FALSE)),"")</f>
        <v/>
      </c>
      <c r="E378" s="157"/>
      <c r="F378" s="158"/>
      <c r="G378" s="265" t="str">
        <f>IFERROR(IF(HLOOKUP(Presentación!$N$10,ENT,Presentación!$BA358,FALSE)=0,"",HLOOKUP(Presentación!$N$10,ENT,Presentación!$BA358,FALSE)),"")</f>
        <v/>
      </c>
      <c r="H378" s="266"/>
      <c r="I378" s="266"/>
      <c r="J378" s="267"/>
      <c r="K378" s="113" t="str">
        <f t="shared" si="30"/>
        <v/>
      </c>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c r="AO378" s="114"/>
      <c r="AP378" s="114"/>
      <c r="AQ378" s="114"/>
      <c r="AR378" s="114"/>
      <c r="AS378" s="114"/>
      <c r="AT378" s="114"/>
      <c r="AU378" s="114"/>
      <c r="AV378" s="114"/>
      <c r="AW378" s="114"/>
      <c r="AX378" s="114"/>
      <c r="AY378" s="114"/>
      <c r="AZ378" s="114"/>
      <c r="BA378" s="114"/>
      <c r="BB378" s="114"/>
      <c r="BC378" s="114"/>
      <c r="BD378" s="114"/>
      <c r="BE378" s="114"/>
      <c r="BG378" s="37">
        <f t="shared" si="31"/>
        <v>0</v>
      </c>
      <c r="BK378" s="57">
        <f t="shared" si="32"/>
        <v>0</v>
      </c>
      <c r="BL378" s="57">
        <f t="shared" si="33"/>
        <v>0</v>
      </c>
      <c r="BM378" s="57">
        <f t="shared" si="34"/>
        <v>0</v>
      </c>
      <c r="BN378" s="101">
        <f t="shared" si="35"/>
        <v>0</v>
      </c>
    </row>
    <row r="379" spans="3:66" ht="15" customHeight="1">
      <c r="C379" s="88" t="s">
        <v>713</v>
      </c>
      <c r="D379" s="156" t="str">
        <f>IFERROR(IF(HLOOKUP(Presentación!$N$10,FOL,Presentación!$BA359,FALSE)=0,"",HLOOKUP(Presentación!$N$10,FOL,Presentación!$BA359,FALSE)),"")</f>
        <v/>
      </c>
      <c r="E379" s="157"/>
      <c r="F379" s="158"/>
      <c r="G379" s="265" t="str">
        <f>IFERROR(IF(HLOOKUP(Presentación!$N$10,ENT,Presentación!$BA359,FALSE)=0,"",HLOOKUP(Presentación!$N$10,ENT,Presentación!$BA359,FALSE)),"")</f>
        <v/>
      </c>
      <c r="H379" s="266"/>
      <c r="I379" s="266"/>
      <c r="J379" s="267"/>
      <c r="K379" s="113" t="str">
        <f t="shared" si="30"/>
        <v/>
      </c>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c r="AO379" s="114"/>
      <c r="AP379" s="114"/>
      <c r="AQ379" s="114"/>
      <c r="AR379" s="114"/>
      <c r="AS379" s="114"/>
      <c r="AT379" s="114"/>
      <c r="AU379" s="114"/>
      <c r="AV379" s="114"/>
      <c r="AW379" s="114"/>
      <c r="AX379" s="114"/>
      <c r="AY379" s="114"/>
      <c r="AZ379" s="114"/>
      <c r="BA379" s="114"/>
      <c r="BB379" s="114"/>
      <c r="BC379" s="114"/>
      <c r="BD379" s="114"/>
      <c r="BE379" s="114"/>
      <c r="BG379" s="37">
        <f t="shared" si="31"/>
        <v>0</v>
      </c>
      <c r="BK379" s="57">
        <f t="shared" si="32"/>
        <v>0</v>
      </c>
      <c r="BL379" s="57">
        <f t="shared" si="33"/>
        <v>0</v>
      </c>
      <c r="BM379" s="57">
        <f t="shared" si="34"/>
        <v>0</v>
      </c>
      <c r="BN379" s="101">
        <f t="shared" si="35"/>
        <v>0</v>
      </c>
    </row>
    <row r="380" spans="3:66" ht="15" customHeight="1">
      <c r="C380" s="88" t="s">
        <v>714</v>
      </c>
      <c r="D380" s="156" t="str">
        <f>IFERROR(IF(HLOOKUP(Presentación!$N$10,FOL,Presentación!$BA360,FALSE)=0,"",HLOOKUP(Presentación!$N$10,FOL,Presentación!$BA360,FALSE)),"")</f>
        <v/>
      </c>
      <c r="E380" s="157"/>
      <c r="F380" s="158"/>
      <c r="G380" s="265" t="str">
        <f>IFERROR(IF(HLOOKUP(Presentación!$N$10,ENT,Presentación!$BA360,FALSE)=0,"",HLOOKUP(Presentación!$N$10,ENT,Presentación!$BA360,FALSE)),"")</f>
        <v/>
      </c>
      <c r="H380" s="266"/>
      <c r="I380" s="266"/>
      <c r="J380" s="267"/>
      <c r="K380" s="113" t="str">
        <f t="shared" si="30"/>
        <v/>
      </c>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c r="AO380" s="114"/>
      <c r="AP380" s="114"/>
      <c r="AQ380" s="114"/>
      <c r="AR380" s="114"/>
      <c r="AS380" s="114"/>
      <c r="AT380" s="114"/>
      <c r="AU380" s="114"/>
      <c r="AV380" s="114"/>
      <c r="AW380" s="114"/>
      <c r="AX380" s="114"/>
      <c r="AY380" s="114"/>
      <c r="AZ380" s="114"/>
      <c r="BA380" s="114"/>
      <c r="BB380" s="114"/>
      <c r="BC380" s="114"/>
      <c r="BD380" s="114"/>
      <c r="BE380" s="114"/>
      <c r="BG380" s="37">
        <f t="shared" si="31"/>
        <v>0</v>
      </c>
      <c r="BK380" s="57">
        <f t="shared" si="32"/>
        <v>0</v>
      </c>
      <c r="BL380" s="57">
        <f t="shared" si="33"/>
        <v>0</v>
      </c>
      <c r="BM380" s="57">
        <f t="shared" si="34"/>
        <v>0</v>
      </c>
      <c r="BN380" s="101">
        <f t="shared" si="35"/>
        <v>0</v>
      </c>
    </row>
    <row r="381" spans="3:66" ht="15" customHeight="1">
      <c r="C381" s="88" t="s">
        <v>715</v>
      </c>
      <c r="D381" s="156" t="str">
        <f>IFERROR(IF(HLOOKUP(Presentación!$N$10,FOL,Presentación!$BA361,FALSE)=0,"",HLOOKUP(Presentación!$N$10,FOL,Presentación!$BA361,FALSE)),"")</f>
        <v/>
      </c>
      <c r="E381" s="157"/>
      <c r="F381" s="158"/>
      <c r="G381" s="265" t="str">
        <f>IFERROR(IF(HLOOKUP(Presentación!$N$10,ENT,Presentación!$BA361,FALSE)=0,"",HLOOKUP(Presentación!$N$10,ENT,Presentación!$BA361,FALSE)),"")</f>
        <v/>
      </c>
      <c r="H381" s="266"/>
      <c r="I381" s="266"/>
      <c r="J381" s="267"/>
      <c r="K381" s="113" t="str">
        <f t="shared" si="30"/>
        <v/>
      </c>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c r="AO381" s="114"/>
      <c r="AP381" s="114"/>
      <c r="AQ381" s="114"/>
      <c r="AR381" s="114"/>
      <c r="AS381" s="114"/>
      <c r="AT381" s="114"/>
      <c r="AU381" s="114"/>
      <c r="AV381" s="114"/>
      <c r="AW381" s="114"/>
      <c r="AX381" s="114"/>
      <c r="AY381" s="114"/>
      <c r="AZ381" s="114"/>
      <c r="BA381" s="114"/>
      <c r="BB381" s="114"/>
      <c r="BC381" s="114"/>
      <c r="BD381" s="114"/>
      <c r="BE381" s="114"/>
      <c r="BG381" s="37">
        <f t="shared" si="31"/>
        <v>0</v>
      </c>
      <c r="BK381" s="57">
        <f t="shared" si="32"/>
        <v>0</v>
      </c>
      <c r="BL381" s="57">
        <f t="shared" si="33"/>
        <v>0</v>
      </c>
      <c r="BM381" s="57">
        <f t="shared" si="34"/>
        <v>0</v>
      </c>
      <c r="BN381" s="101">
        <f t="shared" si="35"/>
        <v>0</v>
      </c>
    </row>
    <row r="382" spans="3:66" ht="15" customHeight="1">
      <c r="C382" s="88" t="s">
        <v>716</v>
      </c>
      <c r="D382" s="156" t="str">
        <f>IFERROR(IF(HLOOKUP(Presentación!$N$10,FOL,Presentación!$BA362,FALSE)=0,"",HLOOKUP(Presentación!$N$10,FOL,Presentación!$BA362,FALSE)),"")</f>
        <v/>
      </c>
      <c r="E382" s="157"/>
      <c r="F382" s="158"/>
      <c r="G382" s="265" t="str">
        <f>IFERROR(IF(HLOOKUP(Presentación!$N$10,ENT,Presentación!$BA362,FALSE)=0,"",HLOOKUP(Presentación!$N$10,ENT,Presentación!$BA362,FALSE)),"")</f>
        <v/>
      </c>
      <c r="H382" s="266"/>
      <c r="I382" s="266"/>
      <c r="J382" s="267"/>
      <c r="K382" s="113" t="str">
        <f t="shared" si="30"/>
        <v/>
      </c>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c r="AO382" s="114"/>
      <c r="AP382" s="114"/>
      <c r="AQ382" s="114"/>
      <c r="AR382" s="114"/>
      <c r="AS382" s="114"/>
      <c r="AT382" s="114"/>
      <c r="AU382" s="114"/>
      <c r="AV382" s="114"/>
      <c r="AW382" s="114"/>
      <c r="AX382" s="114"/>
      <c r="AY382" s="114"/>
      <c r="AZ382" s="114"/>
      <c r="BA382" s="114"/>
      <c r="BB382" s="114"/>
      <c r="BC382" s="114"/>
      <c r="BD382" s="114"/>
      <c r="BE382" s="114"/>
      <c r="BG382" s="37">
        <f t="shared" si="31"/>
        <v>0</v>
      </c>
      <c r="BK382" s="57">
        <f t="shared" si="32"/>
        <v>0</v>
      </c>
      <c r="BL382" s="57">
        <f t="shared" si="33"/>
        <v>0</v>
      </c>
      <c r="BM382" s="57">
        <f t="shared" si="34"/>
        <v>0</v>
      </c>
      <c r="BN382" s="101">
        <f t="shared" si="35"/>
        <v>0</v>
      </c>
    </row>
    <row r="383" spans="3:66" ht="15" customHeight="1">
      <c r="C383" s="88" t="s">
        <v>717</v>
      </c>
      <c r="D383" s="156" t="str">
        <f>IFERROR(IF(HLOOKUP(Presentación!$N$10,FOL,Presentación!$BA363,FALSE)=0,"",HLOOKUP(Presentación!$N$10,FOL,Presentación!$BA363,FALSE)),"")</f>
        <v/>
      </c>
      <c r="E383" s="157"/>
      <c r="F383" s="158"/>
      <c r="G383" s="265" t="str">
        <f>IFERROR(IF(HLOOKUP(Presentación!$N$10,ENT,Presentación!$BA363,FALSE)=0,"",HLOOKUP(Presentación!$N$10,ENT,Presentación!$BA363,FALSE)),"")</f>
        <v/>
      </c>
      <c r="H383" s="266"/>
      <c r="I383" s="266"/>
      <c r="J383" s="267"/>
      <c r="K383" s="113" t="str">
        <f t="shared" si="30"/>
        <v/>
      </c>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c r="AO383" s="114"/>
      <c r="AP383" s="114"/>
      <c r="AQ383" s="114"/>
      <c r="AR383" s="114"/>
      <c r="AS383" s="114"/>
      <c r="AT383" s="114"/>
      <c r="AU383" s="114"/>
      <c r="AV383" s="114"/>
      <c r="AW383" s="114"/>
      <c r="AX383" s="114"/>
      <c r="AY383" s="114"/>
      <c r="AZ383" s="114"/>
      <c r="BA383" s="114"/>
      <c r="BB383" s="114"/>
      <c r="BC383" s="114"/>
      <c r="BD383" s="114"/>
      <c r="BE383" s="114"/>
      <c r="BG383" s="37">
        <f t="shared" si="31"/>
        <v>0</v>
      </c>
      <c r="BK383" s="57">
        <f t="shared" si="32"/>
        <v>0</v>
      </c>
      <c r="BL383" s="57">
        <f t="shared" si="33"/>
        <v>0</v>
      </c>
      <c r="BM383" s="57">
        <f t="shared" si="34"/>
        <v>0</v>
      </c>
      <c r="BN383" s="101">
        <f t="shared" si="35"/>
        <v>0</v>
      </c>
    </row>
    <row r="384" spans="3:66" ht="15" customHeight="1">
      <c r="C384" s="88" t="s">
        <v>718</v>
      </c>
      <c r="D384" s="156" t="str">
        <f>IFERROR(IF(HLOOKUP(Presentación!$N$10,FOL,Presentación!$BA364,FALSE)=0,"",HLOOKUP(Presentación!$N$10,FOL,Presentación!$BA364,FALSE)),"")</f>
        <v/>
      </c>
      <c r="E384" s="157"/>
      <c r="F384" s="158"/>
      <c r="G384" s="265" t="str">
        <f>IFERROR(IF(HLOOKUP(Presentación!$N$10,ENT,Presentación!$BA364,FALSE)=0,"",HLOOKUP(Presentación!$N$10,ENT,Presentación!$BA364,FALSE)),"")</f>
        <v/>
      </c>
      <c r="H384" s="266"/>
      <c r="I384" s="266"/>
      <c r="J384" s="267"/>
      <c r="K384" s="113" t="str">
        <f t="shared" si="30"/>
        <v/>
      </c>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c r="AO384" s="114"/>
      <c r="AP384" s="114"/>
      <c r="AQ384" s="114"/>
      <c r="AR384" s="114"/>
      <c r="AS384" s="114"/>
      <c r="AT384" s="114"/>
      <c r="AU384" s="114"/>
      <c r="AV384" s="114"/>
      <c r="AW384" s="114"/>
      <c r="AX384" s="114"/>
      <c r="AY384" s="114"/>
      <c r="AZ384" s="114"/>
      <c r="BA384" s="114"/>
      <c r="BB384" s="114"/>
      <c r="BC384" s="114"/>
      <c r="BD384" s="114"/>
      <c r="BE384" s="114"/>
      <c r="BG384" s="37">
        <f t="shared" si="31"/>
        <v>0</v>
      </c>
      <c r="BK384" s="57">
        <f t="shared" si="32"/>
        <v>0</v>
      </c>
      <c r="BL384" s="57">
        <f t="shared" si="33"/>
        <v>0</v>
      </c>
      <c r="BM384" s="57">
        <f t="shared" si="34"/>
        <v>0</v>
      </c>
      <c r="BN384" s="101">
        <f t="shared" si="35"/>
        <v>0</v>
      </c>
    </row>
    <row r="385" spans="3:66" ht="15" customHeight="1">
      <c r="C385" s="88" t="s">
        <v>719</v>
      </c>
      <c r="D385" s="156" t="str">
        <f>IFERROR(IF(HLOOKUP(Presentación!$N$10,FOL,Presentación!$BA365,FALSE)=0,"",HLOOKUP(Presentación!$N$10,FOL,Presentación!$BA365,FALSE)),"")</f>
        <v/>
      </c>
      <c r="E385" s="157"/>
      <c r="F385" s="158"/>
      <c r="G385" s="265" t="str">
        <f>IFERROR(IF(HLOOKUP(Presentación!$N$10,ENT,Presentación!$BA365,FALSE)=0,"",HLOOKUP(Presentación!$N$10,ENT,Presentación!$BA365,FALSE)),"")</f>
        <v/>
      </c>
      <c r="H385" s="266"/>
      <c r="I385" s="266"/>
      <c r="J385" s="267"/>
      <c r="K385" s="113" t="str">
        <f t="shared" si="30"/>
        <v/>
      </c>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c r="AO385" s="114"/>
      <c r="AP385" s="114"/>
      <c r="AQ385" s="114"/>
      <c r="AR385" s="114"/>
      <c r="AS385" s="114"/>
      <c r="AT385" s="114"/>
      <c r="AU385" s="114"/>
      <c r="AV385" s="114"/>
      <c r="AW385" s="114"/>
      <c r="AX385" s="114"/>
      <c r="AY385" s="114"/>
      <c r="AZ385" s="114"/>
      <c r="BA385" s="114"/>
      <c r="BB385" s="114"/>
      <c r="BC385" s="114"/>
      <c r="BD385" s="114"/>
      <c r="BE385" s="114"/>
      <c r="BG385" s="37">
        <f t="shared" si="31"/>
        <v>0</v>
      </c>
      <c r="BK385" s="57">
        <f t="shared" si="32"/>
        <v>0</v>
      </c>
      <c r="BL385" s="57">
        <f t="shared" si="33"/>
        <v>0</v>
      </c>
      <c r="BM385" s="57">
        <f t="shared" si="34"/>
        <v>0</v>
      </c>
      <c r="BN385" s="101">
        <f t="shared" si="35"/>
        <v>0</v>
      </c>
    </row>
    <row r="386" spans="3:66" ht="15" customHeight="1">
      <c r="C386" s="88" t="s">
        <v>720</v>
      </c>
      <c r="D386" s="156" t="str">
        <f>IFERROR(IF(HLOOKUP(Presentación!$N$10,FOL,Presentación!$BA366,FALSE)=0,"",HLOOKUP(Presentación!$N$10,FOL,Presentación!$BA366,FALSE)),"")</f>
        <v/>
      </c>
      <c r="E386" s="157"/>
      <c r="F386" s="158"/>
      <c r="G386" s="265" t="str">
        <f>IFERROR(IF(HLOOKUP(Presentación!$N$10,ENT,Presentación!$BA366,FALSE)=0,"",HLOOKUP(Presentación!$N$10,ENT,Presentación!$BA366,FALSE)),"")</f>
        <v/>
      </c>
      <c r="H386" s="266"/>
      <c r="I386" s="266"/>
      <c r="J386" s="267"/>
      <c r="K386" s="113" t="str">
        <f t="shared" si="30"/>
        <v/>
      </c>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c r="AO386" s="114"/>
      <c r="AP386" s="114"/>
      <c r="AQ386" s="114"/>
      <c r="AR386" s="114"/>
      <c r="AS386" s="114"/>
      <c r="AT386" s="114"/>
      <c r="AU386" s="114"/>
      <c r="AV386" s="114"/>
      <c r="AW386" s="114"/>
      <c r="AX386" s="114"/>
      <c r="AY386" s="114"/>
      <c r="AZ386" s="114"/>
      <c r="BA386" s="114"/>
      <c r="BB386" s="114"/>
      <c r="BC386" s="114"/>
      <c r="BD386" s="114"/>
      <c r="BE386" s="114"/>
      <c r="BG386" s="37">
        <f t="shared" si="31"/>
        <v>0</v>
      </c>
      <c r="BK386" s="57">
        <f t="shared" si="32"/>
        <v>0</v>
      </c>
      <c r="BL386" s="57">
        <f t="shared" si="33"/>
        <v>0</v>
      </c>
      <c r="BM386" s="57">
        <f t="shared" si="34"/>
        <v>0</v>
      </c>
      <c r="BN386" s="101">
        <f t="shared" si="35"/>
        <v>0</v>
      </c>
    </row>
    <row r="387" spans="3:66" ht="15" customHeight="1">
      <c r="C387" s="88" t="s">
        <v>721</v>
      </c>
      <c r="D387" s="156" t="str">
        <f>IFERROR(IF(HLOOKUP(Presentación!$N$10,FOL,Presentación!$BA367,FALSE)=0,"",HLOOKUP(Presentación!$N$10,FOL,Presentación!$BA367,FALSE)),"")</f>
        <v/>
      </c>
      <c r="E387" s="157"/>
      <c r="F387" s="158"/>
      <c r="G387" s="265" t="str">
        <f>IFERROR(IF(HLOOKUP(Presentación!$N$10,ENT,Presentación!$BA367,FALSE)=0,"",HLOOKUP(Presentación!$N$10,ENT,Presentación!$BA367,FALSE)),"")</f>
        <v/>
      </c>
      <c r="H387" s="266"/>
      <c r="I387" s="266"/>
      <c r="J387" s="267"/>
      <c r="K387" s="113" t="str">
        <f t="shared" si="30"/>
        <v/>
      </c>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c r="AO387" s="114"/>
      <c r="AP387" s="114"/>
      <c r="AQ387" s="114"/>
      <c r="AR387" s="114"/>
      <c r="AS387" s="114"/>
      <c r="AT387" s="114"/>
      <c r="AU387" s="114"/>
      <c r="AV387" s="114"/>
      <c r="AW387" s="114"/>
      <c r="AX387" s="114"/>
      <c r="AY387" s="114"/>
      <c r="AZ387" s="114"/>
      <c r="BA387" s="114"/>
      <c r="BB387" s="114"/>
      <c r="BC387" s="114"/>
      <c r="BD387" s="114"/>
      <c r="BE387" s="114"/>
      <c r="BG387" s="37">
        <f t="shared" si="31"/>
        <v>0</v>
      </c>
      <c r="BK387" s="57">
        <f t="shared" si="32"/>
        <v>0</v>
      </c>
      <c r="BL387" s="57">
        <f t="shared" si="33"/>
        <v>0</v>
      </c>
      <c r="BM387" s="57">
        <f t="shared" si="34"/>
        <v>0</v>
      </c>
      <c r="BN387" s="101">
        <f t="shared" si="35"/>
        <v>0</v>
      </c>
    </row>
    <row r="388" spans="3:66" ht="15" customHeight="1">
      <c r="C388" s="88" t="s">
        <v>722</v>
      </c>
      <c r="D388" s="156" t="str">
        <f>IFERROR(IF(HLOOKUP(Presentación!$N$10,FOL,Presentación!$BA368,FALSE)=0,"",HLOOKUP(Presentación!$N$10,FOL,Presentación!$BA368,FALSE)),"")</f>
        <v/>
      </c>
      <c r="E388" s="157"/>
      <c r="F388" s="158"/>
      <c r="G388" s="265" t="str">
        <f>IFERROR(IF(HLOOKUP(Presentación!$N$10,ENT,Presentación!$BA368,FALSE)=0,"",HLOOKUP(Presentación!$N$10,ENT,Presentación!$BA368,FALSE)),"")</f>
        <v/>
      </c>
      <c r="H388" s="266"/>
      <c r="I388" s="266"/>
      <c r="J388" s="267"/>
      <c r="K388" s="113" t="str">
        <f t="shared" si="30"/>
        <v/>
      </c>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c r="AO388" s="114"/>
      <c r="AP388" s="114"/>
      <c r="AQ388" s="114"/>
      <c r="AR388" s="114"/>
      <c r="AS388" s="114"/>
      <c r="AT388" s="114"/>
      <c r="AU388" s="114"/>
      <c r="AV388" s="114"/>
      <c r="AW388" s="114"/>
      <c r="AX388" s="114"/>
      <c r="AY388" s="114"/>
      <c r="AZ388" s="114"/>
      <c r="BA388" s="114"/>
      <c r="BB388" s="114"/>
      <c r="BC388" s="114"/>
      <c r="BD388" s="114"/>
      <c r="BE388" s="114"/>
      <c r="BG388" s="37">
        <f t="shared" si="31"/>
        <v>0</v>
      </c>
      <c r="BK388" s="57">
        <f t="shared" si="32"/>
        <v>0</v>
      </c>
      <c r="BL388" s="57">
        <f t="shared" si="33"/>
        <v>0</v>
      </c>
      <c r="BM388" s="57">
        <f t="shared" si="34"/>
        <v>0</v>
      </c>
      <c r="BN388" s="101">
        <f t="shared" si="35"/>
        <v>0</v>
      </c>
    </row>
    <row r="389" spans="3:66" ht="15" customHeight="1">
      <c r="C389" s="88" t="s">
        <v>723</v>
      </c>
      <c r="D389" s="156" t="str">
        <f>IFERROR(IF(HLOOKUP(Presentación!$N$10,FOL,Presentación!$BA369,FALSE)=0,"",HLOOKUP(Presentación!$N$10,FOL,Presentación!$BA369,FALSE)),"")</f>
        <v/>
      </c>
      <c r="E389" s="157"/>
      <c r="F389" s="158"/>
      <c r="G389" s="265" t="str">
        <f>IFERROR(IF(HLOOKUP(Presentación!$N$10,ENT,Presentación!$BA369,FALSE)=0,"",HLOOKUP(Presentación!$N$10,ENT,Presentación!$BA369,FALSE)),"")</f>
        <v/>
      </c>
      <c r="H389" s="266"/>
      <c r="I389" s="266"/>
      <c r="J389" s="267"/>
      <c r="K389" s="113" t="str">
        <f t="shared" si="30"/>
        <v/>
      </c>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c r="AO389" s="114"/>
      <c r="AP389" s="114"/>
      <c r="AQ389" s="114"/>
      <c r="AR389" s="114"/>
      <c r="AS389" s="114"/>
      <c r="AT389" s="114"/>
      <c r="AU389" s="114"/>
      <c r="AV389" s="114"/>
      <c r="AW389" s="114"/>
      <c r="AX389" s="114"/>
      <c r="AY389" s="114"/>
      <c r="AZ389" s="114"/>
      <c r="BA389" s="114"/>
      <c r="BB389" s="114"/>
      <c r="BC389" s="114"/>
      <c r="BD389" s="114"/>
      <c r="BE389" s="114"/>
      <c r="BG389" s="37">
        <f t="shared" si="31"/>
        <v>0</v>
      </c>
      <c r="BK389" s="57">
        <f t="shared" si="32"/>
        <v>0</v>
      </c>
      <c r="BL389" s="57">
        <f t="shared" si="33"/>
        <v>0</v>
      </c>
      <c r="BM389" s="57">
        <f t="shared" si="34"/>
        <v>0</v>
      </c>
      <c r="BN389" s="101">
        <f t="shared" si="35"/>
        <v>0</v>
      </c>
    </row>
    <row r="390" spans="3:66" ht="15" customHeight="1">
      <c r="C390" s="88" t="s">
        <v>724</v>
      </c>
      <c r="D390" s="156" t="str">
        <f>IFERROR(IF(HLOOKUP(Presentación!$N$10,FOL,Presentación!$BA370,FALSE)=0,"",HLOOKUP(Presentación!$N$10,FOL,Presentación!$BA370,FALSE)),"")</f>
        <v/>
      </c>
      <c r="E390" s="157"/>
      <c r="F390" s="158"/>
      <c r="G390" s="265" t="str">
        <f>IFERROR(IF(HLOOKUP(Presentación!$N$10,ENT,Presentación!$BA370,FALSE)=0,"",HLOOKUP(Presentación!$N$10,ENT,Presentación!$BA370,FALSE)),"")</f>
        <v/>
      </c>
      <c r="H390" s="266"/>
      <c r="I390" s="266"/>
      <c r="J390" s="267"/>
      <c r="K390" s="113" t="str">
        <f t="shared" si="30"/>
        <v/>
      </c>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c r="AO390" s="114"/>
      <c r="AP390" s="114"/>
      <c r="AQ390" s="114"/>
      <c r="AR390" s="114"/>
      <c r="AS390" s="114"/>
      <c r="AT390" s="114"/>
      <c r="AU390" s="114"/>
      <c r="AV390" s="114"/>
      <c r="AW390" s="114"/>
      <c r="AX390" s="114"/>
      <c r="AY390" s="114"/>
      <c r="AZ390" s="114"/>
      <c r="BA390" s="114"/>
      <c r="BB390" s="114"/>
      <c r="BC390" s="114"/>
      <c r="BD390" s="114"/>
      <c r="BE390" s="114"/>
      <c r="BG390" s="37">
        <f t="shared" si="31"/>
        <v>0</v>
      </c>
      <c r="BK390" s="57">
        <f t="shared" si="32"/>
        <v>0</v>
      </c>
      <c r="BL390" s="57">
        <f t="shared" si="33"/>
        <v>0</v>
      </c>
      <c r="BM390" s="57">
        <f t="shared" si="34"/>
        <v>0</v>
      </c>
      <c r="BN390" s="101">
        <f t="shared" si="35"/>
        <v>0</v>
      </c>
    </row>
    <row r="391" spans="3:66" ht="15" customHeight="1">
      <c r="C391" s="88" t="s">
        <v>725</v>
      </c>
      <c r="D391" s="156" t="str">
        <f>IFERROR(IF(HLOOKUP(Presentación!$N$10,FOL,Presentación!$BA371,FALSE)=0,"",HLOOKUP(Presentación!$N$10,FOL,Presentación!$BA371,FALSE)),"")</f>
        <v/>
      </c>
      <c r="E391" s="157"/>
      <c r="F391" s="158"/>
      <c r="G391" s="265" t="str">
        <f>IFERROR(IF(HLOOKUP(Presentación!$N$10,ENT,Presentación!$BA371,FALSE)=0,"",HLOOKUP(Presentación!$N$10,ENT,Presentación!$BA371,FALSE)),"")</f>
        <v/>
      </c>
      <c r="H391" s="266"/>
      <c r="I391" s="266"/>
      <c r="J391" s="267"/>
      <c r="K391" s="113" t="str">
        <f t="shared" si="30"/>
        <v/>
      </c>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c r="AO391" s="114"/>
      <c r="AP391" s="114"/>
      <c r="AQ391" s="114"/>
      <c r="AR391" s="114"/>
      <c r="AS391" s="114"/>
      <c r="AT391" s="114"/>
      <c r="AU391" s="114"/>
      <c r="AV391" s="114"/>
      <c r="AW391" s="114"/>
      <c r="AX391" s="114"/>
      <c r="AY391" s="114"/>
      <c r="AZ391" s="114"/>
      <c r="BA391" s="114"/>
      <c r="BB391" s="114"/>
      <c r="BC391" s="114"/>
      <c r="BD391" s="114"/>
      <c r="BE391" s="114"/>
      <c r="BG391" s="37">
        <f t="shared" si="31"/>
        <v>0</v>
      </c>
      <c r="BK391" s="57">
        <f t="shared" si="32"/>
        <v>0</v>
      </c>
      <c r="BL391" s="57">
        <f t="shared" si="33"/>
        <v>0</v>
      </c>
      <c r="BM391" s="57">
        <f t="shared" si="34"/>
        <v>0</v>
      </c>
      <c r="BN391" s="101">
        <f t="shared" si="35"/>
        <v>0</v>
      </c>
    </row>
    <row r="392" spans="3:66" ht="15" customHeight="1">
      <c r="C392" s="88" t="s">
        <v>726</v>
      </c>
      <c r="D392" s="156" t="str">
        <f>IFERROR(IF(HLOOKUP(Presentación!$N$10,FOL,Presentación!$BA372,FALSE)=0,"",HLOOKUP(Presentación!$N$10,FOL,Presentación!$BA372,FALSE)),"")</f>
        <v/>
      </c>
      <c r="E392" s="157"/>
      <c r="F392" s="158"/>
      <c r="G392" s="265" t="str">
        <f>IFERROR(IF(HLOOKUP(Presentación!$N$10,ENT,Presentación!$BA372,FALSE)=0,"",HLOOKUP(Presentación!$N$10,ENT,Presentación!$BA372,FALSE)),"")</f>
        <v/>
      </c>
      <c r="H392" s="266"/>
      <c r="I392" s="266"/>
      <c r="J392" s="267"/>
      <c r="K392" s="113" t="str">
        <f t="shared" si="30"/>
        <v/>
      </c>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c r="AO392" s="114"/>
      <c r="AP392" s="114"/>
      <c r="AQ392" s="114"/>
      <c r="AR392" s="114"/>
      <c r="AS392" s="114"/>
      <c r="AT392" s="114"/>
      <c r="AU392" s="114"/>
      <c r="AV392" s="114"/>
      <c r="AW392" s="114"/>
      <c r="AX392" s="114"/>
      <c r="AY392" s="114"/>
      <c r="AZ392" s="114"/>
      <c r="BA392" s="114"/>
      <c r="BB392" s="114"/>
      <c r="BC392" s="114"/>
      <c r="BD392" s="114"/>
      <c r="BE392" s="114"/>
      <c r="BG392" s="37">
        <f t="shared" si="31"/>
        <v>0</v>
      </c>
      <c r="BK392" s="57">
        <f t="shared" si="32"/>
        <v>0</v>
      </c>
      <c r="BL392" s="57">
        <f t="shared" si="33"/>
        <v>0</v>
      </c>
      <c r="BM392" s="57">
        <f t="shared" si="34"/>
        <v>0</v>
      </c>
      <c r="BN392" s="101">
        <f t="shared" si="35"/>
        <v>0</v>
      </c>
    </row>
    <row r="393" spans="3:66" ht="15" customHeight="1">
      <c r="C393" s="88" t="s">
        <v>727</v>
      </c>
      <c r="D393" s="156" t="str">
        <f>IFERROR(IF(HLOOKUP(Presentación!$N$10,FOL,Presentación!$BA373,FALSE)=0,"",HLOOKUP(Presentación!$N$10,FOL,Presentación!$BA373,FALSE)),"")</f>
        <v/>
      </c>
      <c r="E393" s="157"/>
      <c r="F393" s="158"/>
      <c r="G393" s="265" t="str">
        <f>IFERROR(IF(HLOOKUP(Presentación!$N$10,ENT,Presentación!$BA373,FALSE)=0,"",HLOOKUP(Presentación!$N$10,ENT,Presentación!$BA373,FALSE)),"")</f>
        <v/>
      </c>
      <c r="H393" s="266"/>
      <c r="I393" s="266"/>
      <c r="J393" s="267"/>
      <c r="K393" s="113" t="str">
        <f t="shared" si="30"/>
        <v/>
      </c>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c r="AO393" s="114"/>
      <c r="AP393" s="114"/>
      <c r="AQ393" s="114"/>
      <c r="AR393" s="114"/>
      <c r="AS393" s="114"/>
      <c r="AT393" s="114"/>
      <c r="AU393" s="114"/>
      <c r="AV393" s="114"/>
      <c r="AW393" s="114"/>
      <c r="AX393" s="114"/>
      <c r="AY393" s="114"/>
      <c r="AZ393" s="114"/>
      <c r="BA393" s="114"/>
      <c r="BB393" s="114"/>
      <c r="BC393" s="114"/>
      <c r="BD393" s="114"/>
      <c r="BE393" s="114"/>
      <c r="BG393" s="37">
        <f t="shared" si="31"/>
        <v>0</v>
      </c>
      <c r="BK393" s="57">
        <f t="shared" si="32"/>
        <v>0</v>
      </c>
      <c r="BL393" s="57">
        <f t="shared" si="33"/>
        <v>0</v>
      </c>
      <c r="BM393" s="57">
        <f t="shared" si="34"/>
        <v>0</v>
      </c>
      <c r="BN393" s="101">
        <f t="shared" si="35"/>
        <v>0</v>
      </c>
    </row>
    <row r="394" spans="3:66" ht="15" customHeight="1">
      <c r="C394" s="88" t="s">
        <v>728</v>
      </c>
      <c r="D394" s="156" t="str">
        <f>IFERROR(IF(HLOOKUP(Presentación!$N$10,FOL,Presentación!$BA374,FALSE)=0,"",HLOOKUP(Presentación!$N$10,FOL,Presentación!$BA374,FALSE)),"")</f>
        <v/>
      </c>
      <c r="E394" s="157"/>
      <c r="F394" s="158"/>
      <c r="G394" s="265" t="str">
        <f>IFERROR(IF(HLOOKUP(Presentación!$N$10,ENT,Presentación!$BA374,FALSE)=0,"",HLOOKUP(Presentación!$N$10,ENT,Presentación!$BA374,FALSE)),"")</f>
        <v/>
      </c>
      <c r="H394" s="266"/>
      <c r="I394" s="266"/>
      <c r="J394" s="267"/>
      <c r="K394" s="113" t="str">
        <f t="shared" si="30"/>
        <v/>
      </c>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c r="AO394" s="114"/>
      <c r="AP394" s="114"/>
      <c r="AQ394" s="114"/>
      <c r="AR394" s="114"/>
      <c r="AS394" s="114"/>
      <c r="AT394" s="114"/>
      <c r="AU394" s="114"/>
      <c r="AV394" s="114"/>
      <c r="AW394" s="114"/>
      <c r="AX394" s="114"/>
      <c r="AY394" s="114"/>
      <c r="AZ394" s="114"/>
      <c r="BA394" s="114"/>
      <c r="BB394" s="114"/>
      <c r="BC394" s="114"/>
      <c r="BD394" s="114"/>
      <c r="BE394" s="114"/>
      <c r="BG394" s="37">
        <f t="shared" si="31"/>
        <v>0</v>
      </c>
      <c r="BK394" s="57">
        <f t="shared" si="32"/>
        <v>0</v>
      </c>
      <c r="BL394" s="57">
        <f t="shared" si="33"/>
        <v>0</v>
      </c>
      <c r="BM394" s="57">
        <f t="shared" si="34"/>
        <v>0</v>
      </c>
      <c r="BN394" s="101">
        <f t="shared" si="35"/>
        <v>0</v>
      </c>
    </row>
    <row r="395" spans="3:66" ht="15" customHeight="1">
      <c r="C395" s="88" t="s">
        <v>729</v>
      </c>
      <c r="D395" s="156" t="str">
        <f>IFERROR(IF(HLOOKUP(Presentación!$N$10,FOL,Presentación!$BA375,FALSE)=0,"",HLOOKUP(Presentación!$N$10,FOL,Presentación!$BA375,FALSE)),"")</f>
        <v/>
      </c>
      <c r="E395" s="157"/>
      <c r="F395" s="158"/>
      <c r="G395" s="265" t="str">
        <f>IFERROR(IF(HLOOKUP(Presentación!$N$10,ENT,Presentación!$BA375,FALSE)=0,"",HLOOKUP(Presentación!$N$10,ENT,Presentación!$BA375,FALSE)),"")</f>
        <v/>
      </c>
      <c r="H395" s="266"/>
      <c r="I395" s="266"/>
      <c r="J395" s="267"/>
      <c r="K395" s="113" t="str">
        <f t="shared" si="30"/>
        <v/>
      </c>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c r="AO395" s="114"/>
      <c r="AP395" s="114"/>
      <c r="AQ395" s="114"/>
      <c r="AR395" s="114"/>
      <c r="AS395" s="114"/>
      <c r="AT395" s="114"/>
      <c r="AU395" s="114"/>
      <c r="AV395" s="114"/>
      <c r="AW395" s="114"/>
      <c r="AX395" s="114"/>
      <c r="AY395" s="114"/>
      <c r="AZ395" s="114"/>
      <c r="BA395" s="114"/>
      <c r="BB395" s="114"/>
      <c r="BC395" s="114"/>
      <c r="BD395" s="114"/>
      <c r="BE395" s="114"/>
      <c r="BG395" s="37">
        <f t="shared" si="31"/>
        <v>0</v>
      </c>
      <c r="BK395" s="57">
        <f t="shared" si="32"/>
        <v>0</v>
      </c>
      <c r="BL395" s="57">
        <f t="shared" si="33"/>
        <v>0</v>
      </c>
      <c r="BM395" s="57">
        <f t="shared" si="34"/>
        <v>0</v>
      </c>
      <c r="BN395" s="101">
        <f t="shared" si="35"/>
        <v>0</v>
      </c>
    </row>
    <row r="396" spans="3:66" ht="15" customHeight="1">
      <c r="C396" s="88" t="s">
        <v>730</v>
      </c>
      <c r="D396" s="156" t="str">
        <f>IFERROR(IF(HLOOKUP(Presentación!$N$10,FOL,Presentación!$BA376,FALSE)=0,"",HLOOKUP(Presentación!$N$10,FOL,Presentación!$BA376,FALSE)),"")</f>
        <v/>
      </c>
      <c r="E396" s="157"/>
      <c r="F396" s="158"/>
      <c r="G396" s="265" t="str">
        <f>IFERROR(IF(HLOOKUP(Presentación!$N$10,ENT,Presentación!$BA376,FALSE)=0,"",HLOOKUP(Presentación!$N$10,ENT,Presentación!$BA376,FALSE)),"")</f>
        <v/>
      </c>
      <c r="H396" s="266"/>
      <c r="I396" s="266"/>
      <c r="J396" s="267"/>
      <c r="K396" s="113" t="str">
        <f t="shared" si="30"/>
        <v/>
      </c>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c r="AO396" s="114"/>
      <c r="AP396" s="114"/>
      <c r="AQ396" s="114"/>
      <c r="AR396" s="114"/>
      <c r="AS396" s="114"/>
      <c r="AT396" s="114"/>
      <c r="AU396" s="114"/>
      <c r="AV396" s="114"/>
      <c r="AW396" s="114"/>
      <c r="AX396" s="114"/>
      <c r="AY396" s="114"/>
      <c r="AZ396" s="114"/>
      <c r="BA396" s="114"/>
      <c r="BB396" s="114"/>
      <c r="BC396" s="114"/>
      <c r="BD396" s="114"/>
      <c r="BE396" s="114"/>
      <c r="BG396" s="37">
        <f t="shared" si="31"/>
        <v>0</v>
      </c>
      <c r="BK396" s="57">
        <f t="shared" si="32"/>
        <v>0</v>
      </c>
      <c r="BL396" s="57">
        <f t="shared" si="33"/>
        <v>0</v>
      </c>
      <c r="BM396" s="57">
        <f t="shared" si="34"/>
        <v>0</v>
      </c>
      <c r="BN396" s="101">
        <f t="shared" si="35"/>
        <v>0</v>
      </c>
    </row>
    <row r="397" spans="3:66" ht="15" customHeight="1">
      <c r="C397" s="88" t="s">
        <v>731</v>
      </c>
      <c r="D397" s="156" t="str">
        <f>IFERROR(IF(HLOOKUP(Presentación!$N$10,FOL,Presentación!$BA377,FALSE)=0,"",HLOOKUP(Presentación!$N$10,FOL,Presentación!$BA377,FALSE)),"")</f>
        <v/>
      </c>
      <c r="E397" s="157"/>
      <c r="F397" s="158"/>
      <c r="G397" s="265" t="str">
        <f>IFERROR(IF(HLOOKUP(Presentación!$N$10,ENT,Presentación!$BA377,FALSE)=0,"",HLOOKUP(Presentación!$N$10,ENT,Presentación!$BA377,FALSE)),"")</f>
        <v/>
      </c>
      <c r="H397" s="266"/>
      <c r="I397" s="266"/>
      <c r="J397" s="267"/>
      <c r="K397" s="113" t="str">
        <f t="shared" si="30"/>
        <v/>
      </c>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c r="AO397" s="114"/>
      <c r="AP397" s="114"/>
      <c r="AQ397" s="114"/>
      <c r="AR397" s="114"/>
      <c r="AS397" s="114"/>
      <c r="AT397" s="114"/>
      <c r="AU397" s="114"/>
      <c r="AV397" s="114"/>
      <c r="AW397" s="114"/>
      <c r="AX397" s="114"/>
      <c r="AY397" s="114"/>
      <c r="AZ397" s="114"/>
      <c r="BA397" s="114"/>
      <c r="BB397" s="114"/>
      <c r="BC397" s="114"/>
      <c r="BD397" s="114"/>
      <c r="BE397" s="114"/>
      <c r="BG397" s="37">
        <f t="shared" si="31"/>
        <v>0</v>
      </c>
      <c r="BK397" s="57">
        <f t="shared" si="32"/>
        <v>0</v>
      </c>
      <c r="BL397" s="57">
        <f t="shared" si="33"/>
        <v>0</v>
      </c>
      <c r="BM397" s="57">
        <f t="shared" si="34"/>
        <v>0</v>
      </c>
      <c r="BN397" s="101">
        <f t="shared" si="35"/>
        <v>0</v>
      </c>
    </row>
    <row r="398" spans="3:66" ht="15" customHeight="1">
      <c r="C398" s="88" t="s">
        <v>732</v>
      </c>
      <c r="D398" s="156" t="str">
        <f>IFERROR(IF(HLOOKUP(Presentación!$N$10,FOL,Presentación!$BA378,FALSE)=0,"",HLOOKUP(Presentación!$N$10,FOL,Presentación!$BA378,FALSE)),"")</f>
        <v/>
      </c>
      <c r="E398" s="157"/>
      <c r="F398" s="158"/>
      <c r="G398" s="265" t="str">
        <f>IFERROR(IF(HLOOKUP(Presentación!$N$10,ENT,Presentación!$BA378,FALSE)=0,"",HLOOKUP(Presentación!$N$10,ENT,Presentación!$BA378,FALSE)),"")</f>
        <v/>
      </c>
      <c r="H398" s="266"/>
      <c r="I398" s="266"/>
      <c r="J398" s="267"/>
      <c r="K398" s="113" t="str">
        <f t="shared" si="30"/>
        <v/>
      </c>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c r="AO398" s="114"/>
      <c r="AP398" s="114"/>
      <c r="AQ398" s="114"/>
      <c r="AR398" s="114"/>
      <c r="AS398" s="114"/>
      <c r="AT398" s="114"/>
      <c r="AU398" s="114"/>
      <c r="AV398" s="114"/>
      <c r="AW398" s="114"/>
      <c r="AX398" s="114"/>
      <c r="AY398" s="114"/>
      <c r="AZ398" s="114"/>
      <c r="BA398" s="114"/>
      <c r="BB398" s="114"/>
      <c r="BC398" s="114"/>
      <c r="BD398" s="114"/>
      <c r="BE398" s="114"/>
      <c r="BG398" s="37">
        <f t="shared" si="31"/>
        <v>0</v>
      </c>
      <c r="BK398" s="57">
        <f t="shared" si="32"/>
        <v>0</v>
      </c>
      <c r="BL398" s="57">
        <f t="shared" si="33"/>
        <v>0</v>
      </c>
      <c r="BM398" s="57">
        <f t="shared" si="34"/>
        <v>0</v>
      </c>
      <c r="BN398" s="101">
        <f t="shared" si="35"/>
        <v>0</v>
      </c>
    </row>
    <row r="399" spans="3:66" ht="15" customHeight="1">
      <c r="C399" s="88" t="s">
        <v>733</v>
      </c>
      <c r="D399" s="156" t="str">
        <f>IFERROR(IF(HLOOKUP(Presentación!$N$10,FOL,Presentación!$BA379,FALSE)=0,"",HLOOKUP(Presentación!$N$10,FOL,Presentación!$BA379,FALSE)),"")</f>
        <v/>
      </c>
      <c r="E399" s="157"/>
      <c r="F399" s="158"/>
      <c r="G399" s="265" t="str">
        <f>IFERROR(IF(HLOOKUP(Presentación!$N$10,ENT,Presentación!$BA379,FALSE)=0,"",HLOOKUP(Presentación!$N$10,ENT,Presentación!$BA379,FALSE)),"")</f>
        <v/>
      </c>
      <c r="H399" s="266"/>
      <c r="I399" s="266"/>
      <c r="J399" s="267"/>
      <c r="K399" s="113" t="str">
        <f t="shared" si="30"/>
        <v/>
      </c>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c r="AO399" s="114"/>
      <c r="AP399" s="114"/>
      <c r="AQ399" s="114"/>
      <c r="AR399" s="114"/>
      <c r="AS399" s="114"/>
      <c r="AT399" s="114"/>
      <c r="AU399" s="114"/>
      <c r="AV399" s="114"/>
      <c r="AW399" s="114"/>
      <c r="AX399" s="114"/>
      <c r="AY399" s="114"/>
      <c r="AZ399" s="114"/>
      <c r="BA399" s="114"/>
      <c r="BB399" s="114"/>
      <c r="BC399" s="114"/>
      <c r="BD399" s="114"/>
      <c r="BE399" s="114"/>
      <c r="BG399" s="37">
        <f t="shared" si="31"/>
        <v>0</v>
      </c>
      <c r="BK399" s="57">
        <f t="shared" si="32"/>
        <v>0</v>
      </c>
      <c r="BL399" s="57">
        <f t="shared" si="33"/>
        <v>0</v>
      </c>
      <c r="BM399" s="57">
        <f t="shared" si="34"/>
        <v>0</v>
      </c>
      <c r="BN399" s="101">
        <f t="shared" si="35"/>
        <v>0</v>
      </c>
    </row>
    <row r="400" spans="3:66" ht="15" customHeight="1">
      <c r="C400" s="88" t="s">
        <v>734</v>
      </c>
      <c r="D400" s="156" t="str">
        <f>IFERROR(IF(HLOOKUP(Presentación!$N$10,FOL,Presentación!$BA380,FALSE)=0,"",HLOOKUP(Presentación!$N$10,FOL,Presentación!$BA380,FALSE)),"")</f>
        <v/>
      </c>
      <c r="E400" s="157"/>
      <c r="F400" s="158"/>
      <c r="G400" s="265" t="str">
        <f>IFERROR(IF(HLOOKUP(Presentación!$N$10,ENT,Presentación!$BA380,FALSE)=0,"",HLOOKUP(Presentación!$N$10,ENT,Presentación!$BA380,FALSE)),"")</f>
        <v/>
      </c>
      <c r="H400" s="266"/>
      <c r="I400" s="266"/>
      <c r="J400" s="267"/>
      <c r="K400" s="113" t="str">
        <f t="shared" si="30"/>
        <v/>
      </c>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c r="AO400" s="114"/>
      <c r="AP400" s="114"/>
      <c r="AQ400" s="114"/>
      <c r="AR400" s="114"/>
      <c r="AS400" s="114"/>
      <c r="AT400" s="114"/>
      <c r="AU400" s="114"/>
      <c r="AV400" s="114"/>
      <c r="AW400" s="114"/>
      <c r="AX400" s="114"/>
      <c r="AY400" s="114"/>
      <c r="AZ400" s="114"/>
      <c r="BA400" s="114"/>
      <c r="BB400" s="114"/>
      <c r="BC400" s="114"/>
      <c r="BD400" s="114"/>
      <c r="BE400" s="114"/>
      <c r="BG400" s="37">
        <f t="shared" si="31"/>
        <v>0</v>
      </c>
      <c r="BK400" s="57">
        <f t="shared" si="32"/>
        <v>0</v>
      </c>
      <c r="BL400" s="57">
        <f t="shared" si="33"/>
        <v>0</v>
      </c>
      <c r="BM400" s="57">
        <f t="shared" si="34"/>
        <v>0</v>
      </c>
      <c r="BN400" s="101">
        <f t="shared" si="35"/>
        <v>0</v>
      </c>
    </row>
    <row r="401" spans="3:66" ht="15" customHeight="1">
      <c r="C401" s="88" t="s">
        <v>735</v>
      </c>
      <c r="D401" s="156" t="str">
        <f>IFERROR(IF(HLOOKUP(Presentación!$N$10,FOL,Presentación!$BA381,FALSE)=0,"",HLOOKUP(Presentación!$N$10,FOL,Presentación!$BA381,FALSE)),"")</f>
        <v/>
      </c>
      <c r="E401" s="157"/>
      <c r="F401" s="158"/>
      <c r="G401" s="265" t="str">
        <f>IFERROR(IF(HLOOKUP(Presentación!$N$10,ENT,Presentación!$BA381,FALSE)=0,"",HLOOKUP(Presentación!$N$10,ENT,Presentación!$BA381,FALSE)),"")</f>
        <v/>
      </c>
      <c r="H401" s="266"/>
      <c r="I401" s="266"/>
      <c r="J401" s="267"/>
      <c r="K401" s="113" t="str">
        <f t="shared" si="30"/>
        <v/>
      </c>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c r="AO401" s="114"/>
      <c r="AP401" s="114"/>
      <c r="AQ401" s="114"/>
      <c r="AR401" s="114"/>
      <c r="AS401" s="114"/>
      <c r="AT401" s="114"/>
      <c r="AU401" s="114"/>
      <c r="AV401" s="114"/>
      <c r="AW401" s="114"/>
      <c r="AX401" s="114"/>
      <c r="AY401" s="114"/>
      <c r="AZ401" s="114"/>
      <c r="BA401" s="114"/>
      <c r="BB401" s="114"/>
      <c r="BC401" s="114"/>
      <c r="BD401" s="114"/>
      <c r="BE401" s="114"/>
      <c r="BG401" s="37">
        <f t="shared" si="31"/>
        <v>0</v>
      </c>
      <c r="BK401" s="57">
        <f t="shared" si="32"/>
        <v>0</v>
      </c>
      <c r="BL401" s="57">
        <f t="shared" si="33"/>
        <v>0</v>
      </c>
      <c r="BM401" s="57">
        <f t="shared" si="34"/>
        <v>0</v>
      </c>
      <c r="BN401" s="101">
        <f t="shared" si="35"/>
        <v>0</v>
      </c>
    </row>
    <row r="402" spans="3:66" ht="15" customHeight="1">
      <c r="C402" s="88" t="s">
        <v>736</v>
      </c>
      <c r="D402" s="156" t="str">
        <f>IFERROR(IF(HLOOKUP(Presentación!$N$10,FOL,Presentación!$BA382,FALSE)=0,"",HLOOKUP(Presentación!$N$10,FOL,Presentación!$BA382,FALSE)),"")</f>
        <v/>
      </c>
      <c r="E402" s="157"/>
      <c r="F402" s="158"/>
      <c r="G402" s="265" t="str">
        <f>IFERROR(IF(HLOOKUP(Presentación!$N$10,ENT,Presentación!$BA382,FALSE)=0,"",HLOOKUP(Presentación!$N$10,ENT,Presentación!$BA382,FALSE)),"")</f>
        <v/>
      </c>
      <c r="H402" s="266"/>
      <c r="I402" s="266"/>
      <c r="J402" s="267"/>
      <c r="K402" s="113" t="str">
        <f t="shared" si="30"/>
        <v/>
      </c>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c r="AO402" s="114"/>
      <c r="AP402" s="114"/>
      <c r="AQ402" s="114"/>
      <c r="AR402" s="114"/>
      <c r="AS402" s="114"/>
      <c r="AT402" s="114"/>
      <c r="AU402" s="114"/>
      <c r="AV402" s="114"/>
      <c r="AW402" s="114"/>
      <c r="AX402" s="114"/>
      <c r="AY402" s="114"/>
      <c r="AZ402" s="114"/>
      <c r="BA402" s="114"/>
      <c r="BB402" s="114"/>
      <c r="BC402" s="114"/>
      <c r="BD402" s="114"/>
      <c r="BE402" s="114"/>
      <c r="BG402" s="37">
        <f t="shared" si="31"/>
        <v>0</v>
      </c>
      <c r="BK402" s="57">
        <f t="shared" si="32"/>
        <v>0</v>
      </c>
      <c r="BL402" s="57">
        <f t="shared" si="33"/>
        <v>0</v>
      </c>
      <c r="BM402" s="57">
        <f t="shared" si="34"/>
        <v>0</v>
      </c>
      <c r="BN402" s="101">
        <f t="shared" si="35"/>
        <v>0</v>
      </c>
    </row>
    <row r="403" spans="3:66" ht="15" customHeight="1">
      <c r="C403" s="88" t="s">
        <v>737</v>
      </c>
      <c r="D403" s="156" t="str">
        <f>IFERROR(IF(HLOOKUP(Presentación!$N$10,FOL,Presentación!$BA383,FALSE)=0,"",HLOOKUP(Presentación!$N$10,FOL,Presentación!$BA383,FALSE)),"")</f>
        <v/>
      </c>
      <c r="E403" s="157"/>
      <c r="F403" s="158"/>
      <c r="G403" s="265" t="str">
        <f>IFERROR(IF(HLOOKUP(Presentación!$N$10,ENT,Presentación!$BA383,FALSE)=0,"",HLOOKUP(Presentación!$N$10,ENT,Presentación!$BA383,FALSE)),"")</f>
        <v/>
      </c>
      <c r="H403" s="266"/>
      <c r="I403" s="266"/>
      <c r="J403" s="267"/>
      <c r="K403" s="113" t="str">
        <f t="shared" si="30"/>
        <v/>
      </c>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c r="AO403" s="114"/>
      <c r="AP403" s="114"/>
      <c r="AQ403" s="114"/>
      <c r="AR403" s="114"/>
      <c r="AS403" s="114"/>
      <c r="AT403" s="114"/>
      <c r="AU403" s="114"/>
      <c r="AV403" s="114"/>
      <c r="AW403" s="114"/>
      <c r="AX403" s="114"/>
      <c r="AY403" s="114"/>
      <c r="AZ403" s="114"/>
      <c r="BA403" s="114"/>
      <c r="BB403" s="114"/>
      <c r="BC403" s="114"/>
      <c r="BD403" s="114"/>
      <c r="BE403" s="114"/>
      <c r="BG403" s="37">
        <f t="shared" si="31"/>
        <v>0</v>
      </c>
      <c r="BK403" s="57">
        <f t="shared" si="32"/>
        <v>0</v>
      </c>
      <c r="BL403" s="57">
        <f t="shared" si="33"/>
        <v>0</v>
      </c>
      <c r="BM403" s="57">
        <f t="shared" si="34"/>
        <v>0</v>
      </c>
      <c r="BN403" s="101">
        <f t="shared" si="35"/>
        <v>0</v>
      </c>
    </row>
    <row r="404" spans="3:66" ht="15" customHeight="1">
      <c r="C404" s="88" t="s">
        <v>738</v>
      </c>
      <c r="D404" s="156" t="str">
        <f>IFERROR(IF(HLOOKUP(Presentación!$N$10,FOL,Presentación!$BA384,FALSE)=0,"",HLOOKUP(Presentación!$N$10,FOL,Presentación!$BA384,FALSE)),"")</f>
        <v/>
      </c>
      <c r="E404" s="157"/>
      <c r="F404" s="158"/>
      <c r="G404" s="265" t="str">
        <f>IFERROR(IF(HLOOKUP(Presentación!$N$10,ENT,Presentación!$BA384,FALSE)=0,"",HLOOKUP(Presentación!$N$10,ENT,Presentación!$BA384,FALSE)),"")</f>
        <v/>
      </c>
      <c r="H404" s="266"/>
      <c r="I404" s="266"/>
      <c r="J404" s="267"/>
      <c r="K404" s="113" t="str">
        <f t="shared" si="30"/>
        <v/>
      </c>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c r="AO404" s="114"/>
      <c r="AP404" s="114"/>
      <c r="AQ404" s="114"/>
      <c r="AR404" s="114"/>
      <c r="AS404" s="114"/>
      <c r="AT404" s="114"/>
      <c r="AU404" s="114"/>
      <c r="AV404" s="114"/>
      <c r="AW404" s="114"/>
      <c r="AX404" s="114"/>
      <c r="AY404" s="114"/>
      <c r="AZ404" s="114"/>
      <c r="BA404" s="114"/>
      <c r="BB404" s="114"/>
      <c r="BC404" s="114"/>
      <c r="BD404" s="114"/>
      <c r="BE404" s="114"/>
      <c r="BG404" s="37">
        <f t="shared" si="31"/>
        <v>0</v>
      </c>
      <c r="BK404" s="57">
        <f t="shared" si="32"/>
        <v>0</v>
      </c>
      <c r="BL404" s="57">
        <f t="shared" si="33"/>
        <v>0</v>
      </c>
      <c r="BM404" s="57">
        <f t="shared" si="34"/>
        <v>0</v>
      </c>
      <c r="BN404" s="101">
        <f t="shared" si="35"/>
        <v>0</v>
      </c>
    </row>
    <row r="405" spans="3:66" ht="15" customHeight="1">
      <c r="C405" s="88" t="s">
        <v>739</v>
      </c>
      <c r="D405" s="156" t="str">
        <f>IFERROR(IF(HLOOKUP(Presentación!$N$10,FOL,Presentación!$BA385,FALSE)=0,"",HLOOKUP(Presentación!$N$10,FOL,Presentación!$BA385,FALSE)),"")</f>
        <v/>
      </c>
      <c r="E405" s="157"/>
      <c r="F405" s="158"/>
      <c r="G405" s="265" t="str">
        <f>IFERROR(IF(HLOOKUP(Presentación!$N$10,ENT,Presentación!$BA385,FALSE)=0,"",HLOOKUP(Presentación!$N$10,ENT,Presentación!$BA385,FALSE)),"")</f>
        <v/>
      </c>
      <c r="H405" s="266"/>
      <c r="I405" s="266"/>
      <c r="J405" s="267"/>
      <c r="K405" s="113" t="str">
        <f t="shared" si="30"/>
        <v/>
      </c>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c r="AO405" s="114"/>
      <c r="AP405" s="114"/>
      <c r="AQ405" s="114"/>
      <c r="AR405" s="114"/>
      <c r="AS405" s="114"/>
      <c r="AT405" s="114"/>
      <c r="AU405" s="114"/>
      <c r="AV405" s="114"/>
      <c r="AW405" s="114"/>
      <c r="AX405" s="114"/>
      <c r="AY405" s="114"/>
      <c r="AZ405" s="114"/>
      <c r="BA405" s="114"/>
      <c r="BB405" s="114"/>
      <c r="BC405" s="114"/>
      <c r="BD405" s="114"/>
      <c r="BE405" s="114"/>
      <c r="BG405" s="37">
        <f t="shared" si="31"/>
        <v>0</v>
      </c>
      <c r="BK405" s="57">
        <f t="shared" si="32"/>
        <v>0</v>
      </c>
      <c r="BL405" s="57">
        <f t="shared" si="33"/>
        <v>0</v>
      </c>
      <c r="BM405" s="57">
        <f t="shared" si="34"/>
        <v>0</v>
      </c>
      <c r="BN405" s="101">
        <f t="shared" si="35"/>
        <v>0</v>
      </c>
    </row>
    <row r="406" spans="3:66" ht="15" customHeight="1">
      <c r="C406" s="88" t="s">
        <v>740</v>
      </c>
      <c r="D406" s="156" t="str">
        <f>IFERROR(IF(HLOOKUP(Presentación!$N$10,FOL,Presentación!$BA386,FALSE)=0,"",HLOOKUP(Presentación!$N$10,FOL,Presentación!$BA386,FALSE)),"")</f>
        <v/>
      </c>
      <c r="E406" s="157"/>
      <c r="F406" s="158"/>
      <c r="G406" s="265" t="str">
        <f>IFERROR(IF(HLOOKUP(Presentación!$N$10,ENT,Presentación!$BA386,FALSE)=0,"",HLOOKUP(Presentación!$N$10,ENT,Presentación!$BA386,FALSE)),"")</f>
        <v/>
      </c>
      <c r="H406" s="266"/>
      <c r="I406" s="266"/>
      <c r="J406" s="267"/>
      <c r="K406" s="113" t="str">
        <f t="shared" si="30"/>
        <v/>
      </c>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c r="AO406" s="114"/>
      <c r="AP406" s="114"/>
      <c r="AQ406" s="114"/>
      <c r="AR406" s="114"/>
      <c r="AS406" s="114"/>
      <c r="AT406" s="114"/>
      <c r="AU406" s="114"/>
      <c r="AV406" s="114"/>
      <c r="AW406" s="114"/>
      <c r="AX406" s="114"/>
      <c r="AY406" s="114"/>
      <c r="AZ406" s="114"/>
      <c r="BA406" s="114"/>
      <c r="BB406" s="114"/>
      <c r="BC406" s="114"/>
      <c r="BD406" s="114"/>
      <c r="BE406" s="114"/>
      <c r="BG406" s="37">
        <f t="shared" si="31"/>
        <v>0</v>
      </c>
      <c r="BK406" s="57">
        <f t="shared" si="32"/>
        <v>0</v>
      </c>
      <c r="BL406" s="57">
        <f t="shared" si="33"/>
        <v>0</v>
      </c>
      <c r="BM406" s="57">
        <f t="shared" si="34"/>
        <v>0</v>
      </c>
      <c r="BN406" s="101">
        <f t="shared" si="35"/>
        <v>0</v>
      </c>
    </row>
    <row r="407" spans="3:66" ht="15" customHeight="1">
      <c r="C407" s="88" t="s">
        <v>741</v>
      </c>
      <c r="D407" s="156" t="str">
        <f>IFERROR(IF(HLOOKUP(Presentación!$N$10,FOL,Presentación!$BA387,FALSE)=0,"",HLOOKUP(Presentación!$N$10,FOL,Presentación!$BA387,FALSE)),"")</f>
        <v/>
      </c>
      <c r="E407" s="157"/>
      <c r="F407" s="158"/>
      <c r="G407" s="265" t="str">
        <f>IFERROR(IF(HLOOKUP(Presentación!$N$10,ENT,Presentación!$BA387,FALSE)=0,"",HLOOKUP(Presentación!$N$10,ENT,Presentación!$BA387,FALSE)),"")</f>
        <v/>
      </c>
      <c r="H407" s="266"/>
      <c r="I407" s="266"/>
      <c r="J407" s="267"/>
      <c r="K407" s="113" t="str">
        <f t="shared" si="30"/>
        <v/>
      </c>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c r="AO407" s="114"/>
      <c r="AP407" s="114"/>
      <c r="AQ407" s="114"/>
      <c r="AR407" s="114"/>
      <c r="AS407" s="114"/>
      <c r="AT407" s="114"/>
      <c r="AU407" s="114"/>
      <c r="AV407" s="114"/>
      <c r="AW407" s="114"/>
      <c r="AX407" s="114"/>
      <c r="AY407" s="114"/>
      <c r="AZ407" s="114"/>
      <c r="BA407" s="114"/>
      <c r="BB407" s="114"/>
      <c r="BC407" s="114"/>
      <c r="BD407" s="114"/>
      <c r="BE407" s="114"/>
      <c r="BG407" s="37">
        <f t="shared" si="31"/>
        <v>0</v>
      </c>
      <c r="BK407" s="57">
        <f t="shared" si="32"/>
        <v>0</v>
      </c>
      <c r="BL407" s="57">
        <f t="shared" si="33"/>
        <v>0</v>
      </c>
      <c r="BM407" s="57">
        <f t="shared" si="34"/>
        <v>0</v>
      </c>
      <c r="BN407" s="101">
        <f t="shared" si="35"/>
        <v>0</v>
      </c>
    </row>
    <row r="408" spans="3:66" ht="15" customHeight="1">
      <c r="C408" s="88" t="s">
        <v>742</v>
      </c>
      <c r="D408" s="156" t="str">
        <f>IFERROR(IF(HLOOKUP(Presentación!$N$10,FOL,Presentación!$BA388,FALSE)=0,"",HLOOKUP(Presentación!$N$10,FOL,Presentación!$BA388,FALSE)),"")</f>
        <v/>
      </c>
      <c r="E408" s="157"/>
      <c r="F408" s="158"/>
      <c r="G408" s="265" t="str">
        <f>IFERROR(IF(HLOOKUP(Presentación!$N$10,ENT,Presentación!$BA388,FALSE)=0,"",HLOOKUP(Presentación!$N$10,ENT,Presentación!$BA388,FALSE)),"")</f>
        <v/>
      </c>
      <c r="H408" s="266"/>
      <c r="I408" s="266"/>
      <c r="J408" s="267"/>
      <c r="K408" s="113" t="str">
        <f t="shared" ref="K408:K471" si="36">IF(D408="","",IF(AND(SUM(L408:BE408)=0,COUNTIF(L408:BE408,"NS")&gt;0),"NS",
IF(AND(SUM(L408:BE408)=0,COUNTIF(L408:BE408,0)&gt;0),0,
IF(AND(SUM(L408:BE408)=0,COUNTIF(L408:BE408,"NA")&gt;0),"NA",
SUM(L408:BE408)))))</f>
        <v/>
      </c>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c r="AO408" s="114"/>
      <c r="AP408" s="114"/>
      <c r="AQ408" s="114"/>
      <c r="AR408" s="114"/>
      <c r="AS408" s="114"/>
      <c r="AT408" s="114"/>
      <c r="AU408" s="114"/>
      <c r="AV408" s="114"/>
      <c r="AW408" s="114"/>
      <c r="AX408" s="114"/>
      <c r="AY408" s="114"/>
      <c r="AZ408" s="114"/>
      <c r="BA408" s="114"/>
      <c r="BB408" s="114"/>
      <c r="BC408" s="114"/>
      <c r="BD408" s="114"/>
      <c r="BE408" s="114"/>
      <c r="BG408" s="37">
        <f t="shared" ref="BG408:BG471" si="37">IF(OR($BG$20=$BH$20,AND($D408="",COUNTBLANK(G408:BE408)=51),AND(D408&lt;&gt;"",COUNTIF($L$22:$BE$22,"NA")=(46-COUNTA(L408:BE408)))),0,1)</f>
        <v>0</v>
      </c>
      <c r="BK408" s="57">
        <f t="shared" ref="BK408:BK471" si="38">IF(K408="",0,K408)</f>
        <v>0</v>
      </c>
      <c r="BL408" s="57">
        <f t="shared" ref="BL408:BL471" si="39">COUNTIF(L408:BE408,"NS")</f>
        <v>0</v>
      </c>
      <c r="BM408" s="57">
        <f t="shared" ref="BM408:BM471" si="40">SUM(L408:BE408)</f>
        <v>0</v>
      </c>
      <c r="BN408" s="101">
        <f t="shared" ref="BN408:BN471" si="41">IF($BG$20=$BH$20, 0, IF(OR(AND(BK408=0,BL408&gt;0),AND(BK408="NS",BM408&gt;0),AND(BK408="NS",BM408=0,BL408=0)),1,IF(OR(AND(BK408="NS",BM408=0,BL408&gt;0),BK408=BM408),0,1)))</f>
        <v>0</v>
      </c>
    </row>
    <row r="409" spans="3:66" ht="15" customHeight="1">
      <c r="C409" s="88" t="s">
        <v>743</v>
      </c>
      <c r="D409" s="156" t="str">
        <f>IFERROR(IF(HLOOKUP(Presentación!$N$10,FOL,Presentación!$BA389,FALSE)=0,"",HLOOKUP(Presentación!$N$10,FOL,Presentación!$BA389,FALSE)),"")</f>
        <v/>
      </c>
      <c r="E409" s="157"/>
      <c r="F409" s="158"/>
      <c r="G409" s="265" t="str">
        <f>IFERROR(IF(HLOOKUP(Presentación!$N$10,ENT,Presentación!$BA389,FALSE)=0,"",HLOOKUP(Presentación!$N$10,ENT,Presentación!$BA389,FALSE)),"")</f>
        <v/>
      </c>
      <c r="H409" s="266"/>
      <c r="I409" s="266"/>
      <c r="J409" s="267"/>
      <c r="K409" s="113" t="str">
        <f t="shared" si="36"/>
        <v/>
      </c>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c r="AO409" s="114"/>
      <c r="AP409" s="114"/>
      <c r="AQ409" s="114"/>
      <c r="AR409" s="114"/>
      <c r="AS409" s="114"/>
      <c r="AT409" s="114"/>
      <c r="AU409" s="114"/>
      <c r="AV409" s="114"/>
      <c r="AW409" s="114"/>
      <c r="AX409" s="114"/>
      <c r="AY409" s="114"/>
      <c r="AZ409" s="114"/>
      <c r="BA409" s="114"/>
      <c r="BB409" s="114"/>
      <c r="BC409" s="114"/>
      <c r="BD409" s="114"/>
      <c r="BE409" s="114"/>
      <c r="BG409" s="37">
        <f t="shared" si="37"/>
        <v>0</v>
      </c>
      <c r="BK409" s="57">
        <f t="shared" si="38"/>
        <v>0</v>
      </c>
      <c r="BL409" s="57">
        <f t="shared" si="39"/>
        <v>0</v>
      </c>
      <c r="BM409" s="57">
        <f t="shared" si="40"/>
        <v>0</v>
      </c>
      <c r="BN409" s="101">
        <f t="shared" si="41"/>
        <v>0</v>
      </c>
    </row>
    <row r="410" spans="3:66" ht="15" customHeight="1">
      <c r="C410" s="88" t="s">
        <v>744</v>
      </c>
      <c r="D410" s="156" t="str">
        <f>IFERROR(IF(HLOOKUP(Presentación!$N$10,FOL,Presentación!$BA390,FALSE)=0,"",HLOOKUP(Presentación!$N$10,FOL,Presentación!$BA390,FALSE)),"")</f>
        <v/>
      </c>
      <c r="E410" s="157"/>
      <c r="F410" s="158"/>
      <c r="G410" s="265" t="str">
        <f>IFERROR(IF(HLOOKUP(Presentación!$N$10,ENT,Presentación!$BA390,FALSE)=0,"",HLOOKUP(Presentación!$N$10,ENT,Presentación!$BA390,FALSE)),"")</f>
        <v/>
      </c>
      <c r="H410" s="266"/>
      <c r="I410" s="266"/>
      <c r="J410" s="267"/>
      <c r="K410" s="113" t="str">
        <f t="shared" si="36"/>
        <v/>
      </c>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4"/>
      <c r="AY410" s="114"/>
      <c r="AZ410" s="114"/>
      <c r="BA410" s="114"/>
      <c r="BB410" s="114"/>
      <c r="BC410" s="114"/>
      <c r="BD410" s="114"/>
      <c r="BE410" s="114"/>
      <c r="BG410" s="37">
        <f t="shared" si="37"/>
        <v>0</v>
      </c>
      <c r="BK410" s="57">
        <f t="shared" si="38"/>
        <v>0</v>
      </c>
      <c r="BL410" s="57">
        <f t="shared" si="39"/>
        <v>0</v>
      </c>
      <c r="BM410" s="57">
        <f t="shared" si="40"/>
        <v>0</v>
      </c>
      <c r="BN410" s="101">
        <f t="shared" si="41"/>
        <v>0</v>
      </c>
    </row>
    <row r="411" spans="3:66" ht="15" customHeight="1">
      <c r="C411" s="88" t="s">
        <v>745</v>
      </c>
      <c r="D411" s="156" t="str">
        <f>IFERROR(IF(HLOOKUP(Presentación!$N$10,FOL,Presentación!$BA391,FALSE)=0,"",HLOOKUP(Presentación!$N$10,FOL,Presentación!$BA391,FALSE)),"")</f>
        <v/>
      </c>
      <c r="E411" s="157"/>
      <c r="F411" s="158"/>
      <c r="G411" s="265" t="str">
        <f>IFERROR(IF(HLOOKUP(Presentación!$N$10,ENT,Presentación!$BA391,FALSE)=0,"",HLOOKUP(Presentación!$N$10,ENT,Presentación!$BA391,FALSE)),"")</f>
        <v/>
      </c>
      <c r="H411" s="266"/>
      <c r="I411" s="266"/>
      <c r="J411" s="267"/>
      <c r="K411" s="113" t="str">
        <f t="shared" si="36"/>
        <v/>
      </c>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c r="AO411" s="114"/>
      <c r="AP411" s="114"/>
      <c r="AQ411" s="114"/>
      <c r="AR411" s="114"/>
      <c r="AS411" s="114"/>
      <c r="AT411" s="114"/>
      <c r="AU411" s="114"/>
      <c r="AV411" s="114"/>
      <c r="AW411" s="114"/>
      <c r="AX411" s="114"/>
      <c r="AY411" s="114"/>
      <c r="AZ411" s="114"/>
      <c r="BA411" s="114"/>
      <c r="BB411" s="114"/>
      <c r="BC411" s="114"/>
      <c r="BD411" s="114"/>
      <c r="BE411" s="114"/>
      <c r="BG411" s="37">
        <f t="shared" si="37"/>
        <v>0</v>
      </c>
      <c r="BK411" s="57">
        <f t="shared" si="38"/>
        <v>0</v>
      </c>
      <c r="BL411" s="57">
        <f t="shared" si="39"/>
        <v>0</v>
      </c>
      <c r="BM411" s="57">
        <f t="shared" si="40"/>
        <v>0</v>
      </c>
      <c r="BN411" s="101">
        <f t="shared" si="41"/>
        <v>0</v>
      </c>
    </row>
    <row r="412" spans="3:66" ht="15" customHeight="1">
      <c r="C412" s="88" t="s">
        <v>746</v>
      </c>
      <c r="D412" s="156" t="str">
        <f>IFERROR(IF(HLOOKUP(Presentación!$N$10,FOL,Presentación!$BA392,FALSE)=0,"",HLOOKUP(Presentación!$N$10,FOL,Presentación!$BA392,FALSE)),"")</f>
        <v/>
      </c>
      <c r="E412" s="157"/>
      <c r="F412" s="158"/>
      <c r="G412" s="265" t="str">
        <f>IFERROR(IF(HLOOKUP(Presentación!$N$10,ENT,Presentación!$BA392,FALSE)=0,"",HLOOKUP(Presentación!$N$10,ENT,Presentación!$BA392,FALSE)),"")</f>
        <v/>
      </c>
      <c r="H412" s="266"/>
      <c r="I412" s="266"/>
      <c r="J412" s="267"/>
      <c r="K412" s="113" t="str">
        <f t="shared" si="36"/>
        <v/>
      </c>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c r="AO412" s="114"/>
      <c r="AP412" s="114"/>
      <c r="AQ412" s="114"/>
      <c r="AR412" s="114"/>
      <c r="AS412" s="114"/>
      <c r="AT412" s="114"/>
      <c r="AU412" s="114"/>
      <c r="AV412" s="114"/>
      <c r="AW412" s="114"/>
      <c r="AX412" s="114"/>
      <c r="AY412" s="114"/>
      <c r="AZ412" s="114"/>
      <c r="BA412" s="114"/>
      <c r="BB412" s="114"/>
      <c r="BC412" s="114"/>
      <c r="BD412" s="114"/>
      <c r="BE412" s="114"/>
      <c r="BG412" s="37">
        <f t="shared" si="37"/>
        <v>0</v>
      </c>
      <c r="BK412" s="57">
        <f t="shared" si="38"/>
        <v>0</v>
      </c>
      <c r="BL412" s="57">
        <f t="shared" si="39"/>
        <v>0</v>
      </c>
      <c r="BM412" s="57">
        <f t="shared" si="40"/>
        <v>0</v>
      </c>
      <c r="BN412" s="101">
        <f t="shared" si="41"/>
        <v>0</v>
      </c>
    </row>
    <row r="413" spans="3:66" ht="15" customHeight="1">
      <c r="C413" s="88" t="s">
        <v>747</v>
      </c>
      <c r="D413" s="156" t="str">
        <f>IFERROR(IF(HLOOKUP(Presentación!$N$10,FOL,Presentación!$BA393,FALSE)=0,"",HLOOKUP(Presentación!$N$10,FOL,Presentación!$BA393,FALSE)),"")</f>
        <v/>
      </c>
      <c r="E413" s="157"/>
      <c r="F413" s="158"/>
      <c r="G413" s="265" t="str">
        <f>IFERROR(IF(HLOOKUP(Presentación!$N$10,ENT,Presentación!$BA393,FALSE)=0,"",HLOOKUP(Presentación!$N$10,ENT,Presentación!$BA393,FALSE)),"")</f>
        <v/>
      </c>
      <c r="H413" s="266"/>
      <c r="I413" s="266"/>
      <c r="J413" s="267"/>
      <c r="K413" s="113" t="str">
        <f t="shared" si="36"/>
        <v/>
      </c>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c r="AO413" s="114"/>
      <c r="AP413" s="114"/>
      <c r="AQ413" s="114"/>
      <c r="AR413" s="114"/>
      <c r="AS413" s="114"/>
      <c r="AT413" s="114"/>
      <c r="AU413" s="114"/>
      <c r="AV413" s="114"/>
      <c r="AW413" s="114"/>
      <c r="AX413" s="114"/>
      <c r="AY413" s="114"/>
      <c r="AZ413" s="114"/>
      <c r="BA413" s="114"/>
      <c r="BB413" s="114"/>
      <c r="BC413" s="114"/>
      <c r="BD413" s="114"/>
      <c r="BE413" s="114"/>
      <c r="BG413" s="37">
        <f t="shared" si="37"/>
        <v>0</v>
      </c>
      <c r="BK413" s="57">
        <f t="shared" si="38"/>
        <v>0</v>
      </c>
      <c r="BL413" s="57">
        <f t="shared" si="39"/>
        <v>0</v>
      </c>
      <c r="BM413" s="57">
        <f t="shared" si="40"/>
        <v>0</v>
      </c>
      <c r="BN413" s="101">
        <f t="shared" si="41"/>
        <v>0</v>
      </c>
    </row>
    <row r="414" spans="3:66" ht="15" customHeight="1">
      <c r="C414" s="88" t="s">
        <v>748</v>
      </c>
      <c r="D414" s="156" t="str">
        <f>IFERROR(IF(HLOOKUP(Presentación!$N$10,FOL,Presentación!$BA394,FALSE)=0,"",HLOOKUP(Presentación!$N$10,FOL,Presentación!$BA394,FALSE)),"")</f>
        <v/>
      </c>
      <c r="E414" s="157"/>
      <c r="F414" s="158"/>
      <c r="G414" s="265" t="str">
        <f>IFERROR(IF(HLOOKUP(Presentación!$N$10,ENT,Presentación!$BA394,FALSE)=0,"",HLOOKUP(Presentación!$N$10,ENT,Presentación!$BA394,FALSE)),"")</f>
        <v/>
      </c>
      <c r="H414" s="266"/>
      <c r="I414" s="266"/>
      <c r="J414" s="267"/>
      <c r="K414" s="113" t="str">
        <f t="shared" si="36"/>
        <v/>
      </c>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c r="AO414" s="114"/>
      <c r="AP414" s="114"/>
      <c r="AQ414" s="114"/>
      <c r="AR414" s="114"/>
      <c r="AS414" s="114"/>
      <c r="AT414" s="114"/>
      <c r="AU414" s="114"/>
      <c r="AV414" s="114"/>
      <c r="AW414" s="114"/>
      <c r="AX414" s="114"/>
      <c r="AY414" s="114"/>
      <c r="AZ414" s="114"/>
      <c r="BA414" s="114"/>
      <c r="BB414" s="114"/>
      <c r="BC414" s="114"/>
      <c r="BD414" s="114"/>
      <c r="BE414" s="114"/>
      <c r="BG414" s="37">
        <f t="shared" si="37"/>
        <v>0</v>
      </c>
      <c r="BK414" s="57">
        <f t="shared" si="38"/>
        <v>0</v>
      </c>
      <c r="BL414" s="57">
        <f t="shared" si="39"/>
        <v>0</v>
      </c>
      <c r="BM414" s="57">
        <f t="shared" si="40"/>
        <v>0</v>
      </c>
      <c r="BN414" s="101">
        <f t="shared" si="41"/>
        <v>0</v>
      </c>
    </row>
    <row r="415" spans="3:66" ht="15" customHeight="1">
      <c r="C415" s="88" t="s">
        <v>749</v>
      </c>
      <c r="D415" s="156" t="str">
        <f>IFERROR(IF(HLOOKUP(Presentación!$N$10,FOL,Presentación!$BA395,FALSE)=0,"",HLOOKUP(Presentación!$N$10,FOL,Presentación!$BA395,FALSE)),"")</f>
        <v/>
      </c>
      <c r="E415" s="157"/>
      <c r="F415" s="158"/>
      <c r="G415" s="265" t="str">
        <f>IFERROR(IF(HLOOKUP(Presentación!$N$10,ENT,Presentación!$BA395,FALSE)=0,"",HLOOKUP(Presentación!$N$10,ENT,Presentación!$BA395,FALSE)),"")</f>
        <v/>
      </c>
      <c r="H415" s="266"/>
      <c r="I415" s="266"/>
      <c r="J415" s="267"/>
      <c r="K415" s="113" t="str">
        <f t="shared" si="36"/>
        <v/>
      </c>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c r="AO415" s="114"/>
      <c r="AP415" s="114"/>
      <c r="AQ415" s="114"/>
      <c r="AR415" s="114"/>
      <c r="AS415" s="114"/>
      <c r="AT415" s="114"/>
      <c r="AU415" s="114"/>
      <c r="AV415" s="114"/>
      <c r="AW415" s="114"/>
      <c r="AX415" s="114"/>
      <c r="AY415" s="114"/>
      <c r="AZ415" s="114"/>
      <c r="BA415" s="114"/>
      <c r="BB415" s="114"/>
      <c r="BC415" s="114"/>
      <c r="BD415" s="114"/>
      <c r="BE415" s="114"/>
      <c r="BG415" s="37">
        <f t="shared" si="37"/>
        <v>0</v>
      </c>
      <c r="BK415" s="57">
        <f t="shared" si="38"/>
        <v>0</v>
      </c>
      <c r="BL415" s="57">
        <f t="shared" si="39"/>
        <v>0</v>
      </c>
      <c r="BM415" s="57">
        <f t="shared" si="40"/>
        <v>0</v>
      </c>
      <c r="BN415" s="101">
        <f t="shared" si="41"/>
        <v>0</v>
      </c>
    </row>
    <row r="416" spans="3:66" ht="15" customHeight="1">
      <c r="C416" s="88" t="s">
        <v>750</v>
      </c>
      <c r="D416" s="156" t="str">
        <f>IFERROR(IF(HLOOKUP(Presentación!$N$10,FOL,Presentación!$BA396,FALSE)=0,"",HLOOKUP(Presentación!$N$10,FOL,Presentación!$BA396,FALSE)),"")</f>
        <v/>
      </c>
      <c r="E416" s="157"/>
      <c r="F416" s="158"/>
      <c r="G416" s="265" t="str">
        <f>IFERROR(IF(HLOOKUP(Presentación!$N$10,ENT,Presentación!$BA396,FALSE)=0,"",HLOOKUP(Presentación!$N$10,ENT,Presentación!$BA396,FALSE)),"")</f>
        <v/>
      </c>
      <c r="H416" s="266"/>
      <c r="I416" s="266"/>
      <c r="J416" s="267"/>
      <c r="K416" s="113" t="str">
        <f t="shared" si="36"/>
        <v/>
      </c>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c r="AO416" s="114"/>
      <c r="AP416" s="114"/>
      <c r="AQ416" s="114"/>
      <c r="AR416" s="114"/>
      <c r="AS416" s="114"/>
      <c r="AT416" s="114"/>
      <c r="AU416" s="114"/>
      <c r="AV416" s="114"/>
      <c r="AW416" s="114"/>
      <c r="AX416" s="114"/>
      <c r="AY416" s="114"/>
      <c r="AZ416" s="114"/>
      <c r="BA416" s="114"/>
      <c r="BB416" s="114"/>
      <c r="BC416" s="114"/>
      <c r="BD416" s="114"/>
      <c r="BE416" s="114"/>
      <c r="BG416" s="37">
        <f t="shared" si="37"/>
        <v>0</v>
      </c>
      <c r="BK416" s="57">
        <f t="shared" si="38"/>
        <v>0</v>
      </c>
      <c r="BL416" s="57">
        <f t="shared" si="39"/>
        <v>0</v>
      </c>
      <c r="BM416" s="57">
        <f t="shared" si="40"/>
        <v>0</v>
      </c>
      <c r="BN416" s="101">
        <f t="shared" si="41"/>
        <v>0</v>
      </c>
    </row>
    <row r="417" spans="3:66" ht="15" customHeight="1">
      <c r="C417" s="88" t="s">
        <v>751</v>
      </c>
      <c r="D417" s="156" t="str">
        <f>IFERROR(IF(HLOOKUP(Presentación!$N$10,FOL,Presentación!$BA397,FALSE)=0,"",HLOOKUP(Presentación!$N$10,FOL,Presentación!$BA397,FALSE)),"")</f>
        <v/>
      </c>
      <c r="E417" s="157"/>
      <c r="F417" s="158"/>
      <c r="G417" s="265" t="str">
        <f>IFERROR(IF(HLOOKUP(Presentación!$N$10,ENT,Presentación!$BA397,FALSE)=0,"",HLOOKUP(Presentación!$N$10,ENT,Presentación!$BA397,FALSE)),"")</f>
        <v/>
      </c>
      <c r="H417" s="266"/>
      <c r="I417" s="266"/>
      <c r="J417" s="267"/>
      <c r="K417" s="113" t="str">
        <f t="shared" si="36"/>
        <v/>
      </c>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c r="AO417" s="114"/>
      <c r="AP417" s="114"/>
      <c r="AQ417" s="114"/>
      <c r="AR417" s="114"/>
      <c r="AS417" s="114"/>
      <c r="AT417" s="114"/>
      <c r="AU417" s="114"/>
      <c r="AV417" s="114"/>
      <c r="AW417" s="114"/>
      <c r="AX417" s="114"/>
      <c r="AY417" s="114"/>
      <c r="AZ417" s="114"/>
      <c r="BA417" s="114"/>
      <c r="BB417" s="114"/>
      <c r="BC417" s="114"/>
      <c r="BD417" s="114"/>
      <c r="BE417" s="114"/>
      <c r="BG417" s="37">
        <f t="shared" si="37"/>
        <v>0</v>
      </c>
      <c r="BK417" s="57">
        <f t="shared" si="38"/>
        <v>0</v>
      </c>
      <c r="BL417" s="57">
        <f t="shared" si="39"/>
        <v>0</v>
      </c>
      <c r="BM417" s="57">
        <f t="shared" si="40"/>
        <v>0</v>
      </c>
      <c r="BN417" s="101">
        <f t="shared" si="41"/>
        <v>0</v>
      </c>
    </row>
    <row r="418" spans="3:66" ht="15" customHeight="1">
      <c r="C418" s="88" t="s">
        <v>752</v>
      </c>
      <c r="D418" s="156" t="str">
        <f>IFERROR(IF(HLOOKUP(Presentación!$N$10,FOL,Presentación!$BA398,FALSE)=0,"",HLOOKUP(Presentación!$N$10,FOL,Presentación!$BA398,FALSE)),"")</f>
        <v/>
      </c>
      <c r="E418" s="157"/>
      <c r="F418" s="158"/>
      <c r="G418" s="265" t="str">
        <f>IFERROR(IF(HLOOKUP(Presentación!$N$10,ENT,Presentación!$BA398,FALSE)=0,"",HLOOKUP(Presentación!$N$10,ENT,Presentación!$BA398,FALSE)),"")</f>
        <v/>
      </c>
      <c r="H418" s="266"/>
      <c r="I418" s="266"/>
      <c r="J418" s="267"/>
      <c r="K418" s="113" t="str">
        <f t="shared" si="36"/>
        <v/>
      </c>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c r="AO418" s="114"/>
      <c r="AP418" s="114"/>
      <c r="AQ418" s="114"/>
      <c r="AR418" s="114"/>
      <c r="AS418" s="114"/>
      <c r="AT418" s="114"/>
      <c r="AU418" s="114"/>
      <c r="AV418" s="114"/>
      <c r="AW418" s="114"/>
      <c r="AX418" s="114"/>
      <c r="AY418" s="114"/>
      <c r="AZ418" s="114"/>
      <c r="BA418" s="114"/>
      <c r="BB418" s="114"/>
      <c r="BC418" s="114"/>
      <c r="BD418" s="114"/>
      <c r="BE418" s="114"/>
      <c r="BG418" s="37">
        <f t="shared" si="37"/>
        <v>0</v>
      </c>
      <c r="BK418" s="57">
        <f t="shared" si="38"/>
        <v>0</v>
      </c>
      <c r="BL418" s="57">
        <f t="shared" si="39"/>
        <v>0</v>
      </c>
      <c r="BM418" s="57">
        <f t="shared" si="40"/>
        <v>0</v>
      </c>
      <c r="BN418" s="101">
        <f t="shared" si="41"/>
        <v>0</v>
      </c>
    </row>
    <row r="419" spans="3:66" ht="15" customHeight="1">
      <c r="C419" s="88" t="s">
        <v>753</v>
      </c>
      <c r="D419" s="156" t="str">
        <f>IFERROR(IF(HLOOKUP(Presentación!$N$10,FOL,Presentación!$BA399,FALSE)=0,"",HLOOKUP(Presentación!$N$10,FOL,Presentación!$BA399,FALSE)),"")</f>
        <v/>
      </c>
      <c r="E419" s="157"/>
      <c r="F419" s="158"/>
      <c r="G419" s="265" t="str">
        <f>IFERROR(IF(HLOOKUP(Presentación!$N$10,ENT,Presentación!$BA399,FALSE)=0,"",HLOOKUP(Presentación!$N$10,ENT,Presentación!$BA399,FALSE)),"")</f>
        <v/>
      </c>
      <c r="H419" s="266"/>
      <c r="I419" s="266"/>
      <c r="J419" s="267"/>
      <c r="K419" s="113" t="str">
        <f t="shared" si="36"/>
        <v/>
      </c>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c r="AO419" s="114"/>
      <c r="AP419" s="114"/>
      <c r="AQ419" s="114"/>
      <c r="AR419" s="114"/>
      <c r="AS419" s="114"/>
      <c r="AT419" s="114"/>
      <c r="AU419" s="114"/>
      <c r="AV419" s="114"/>
      <c r="AW419" s="114"/>
      <c r="AX419" s="114"/>
      <c r="AY419" s="114"/>
      <c r="AZ419" s="114"/>
      <c r="BA419" s="114"/>
      <c r="BB419" s="114"/>
      <c r="BC419" s="114"/>
      <c r="BD419" s="114"/>
      <c r="BE419" s="114"/>
      <c r="BG419" s="37">
        <f t="shared" si="37"/>
        <v>0</v>
      </c>
      <c r="BK419" s="57">
        <f t="shared" si="38"/>
        <v>0</v>
      </c>
      <c r="BL419" s="57">
        <f t="shared" si="39"/>
        <v>0</v>
      </c>
      <c r="BM419" s="57">
        <f t="shared" si="40"/>
        <v>0</v>
      </c>
      <c r="BN419" s="101">
        <f t="shared" si="41"/>
        <v>0</v>
      </c>
    </row>
    <row r="420" spans="3:66" ht="15" customHeight="1">
      <c r="C420" s="88" t="s">
        <v>754</v>
      </c>
      <c r="D420" s="156" t="str">
        <f>IFERROR(IF(HLOOKUP(Presentación!$N$10,FOL,Presentación!$BA400,FALSE)=0,"",HLOOKUP(Presentación!$N$10,FOL,Presentación!$BA400,FALSE)),"")</f>
        <v/>
      </c>
      <c r="E420" s="157"/>
      <c r="F420" s="158"/>
      <c r="G420" s="265" t="str">
        <f>IFERROR(IF(HLOOKUP(Presentación!$N$10,ENT,Presentación!$BA400,FALSE)=0,"",HLOOKUP(Presentación!$N$10,ENT,Presentación!$BA400,FALSE)),"")</f>
        <v/>
      </c>
      <c r="H420" s="266"/>
      <c r="I420" s="266"/>
      <c r="J420" s="267"/>
      <c r="K420" s="113" t="str">
        <f t="shared" si="36"/>
        <v/>
      </c>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c r="AO420" s="114"/>
      <c r="AP420" s="114"/>
      <c r="AQ420" s="114"/>
      <c r="AR420" s="114"/>
      <c r="AS420" s="114"/>
      <c r="AT420" s="114"/>
      <c r="AU420" s="114"/>
      <c r="AV420" s="114"/>
      <c r="AW420" s="114"/>
      <c r="AX420" s="114"/>
      <c r="AY420" s="114"/>
      <c r="AZ420" s="114"/>
      <c r="BA420" s="114"/>
      <c r="BB420" s="114"/>
      <c r="BC420" s="114"/>
      <c r="BD420" s="114"/>
      <c r="BE420" s="114"/>
      <c r="BG420" s="37">
        <f t="shared" si="37"/>
        <v>0</v>
      </c>
      <c r="BK420" s="57">
        <f t="shared" si="38"/>
        <v>0</v>
      </c>
      <c r="BL420" s="57">
        <f t="shared" si="39"/>
        <v>0</v>
      </c>
      <c r="BM420" s="57">
        <f t="shared" si="40"/>
        <v>0</v>
      </c>
      <c r="BN420" s="101">
        <f t="shared" si="41"/>
        <v>0</v>
      </c>
    </row>
    <row r="421" spans="3:66" ht="15" customHeight="1">
      <c r="C421" s="88" t="s">
        <v>755</v>
      </c>
      <c r="D421" s="156" t="str">
        <f>IFERROR(IF(HLOOKUP(Presentación!$N$10,FOL,Presentación!$BA401,FALSE)=0,"",HLOOKUP(Presentación!$N$10,FOL,Presentación!$BA401,FALSE)),"")</f>
        <v/>
      </c>
      <c r="E421" s="157"/>
      <c r="F421" s="158"/>
      <c r="G421" s="265" t="str">
        <f>IFERROR(IF(HLOOKUP(Presentación!$N$10,ENT,Presentación!$BA401,FALSE)=0,"",HLOOKUP(Presentación!$N$10,ENT,Presentación!$BA401,FALSE)),"")</f>
        <v/>
      </c>
      <c r="H421" s="266"/>
      <c r="I421" s="266"/>
      <c r="J421" s="267"/>
      <c r="K421" s="113" t="str">
        <f t="shared" si="36"/>
        <v/>
      </c>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c r="AO421" s="114"/>
      <c r="AP421" s="114"/>
      <c r="AQ421" s="114"/>
      <c r="AR421" s="114"/>
      <c r="AS421" s="114"/>
      <c r="AT421" s="114"/>
      <c r="AU421" s="114"/>
      <c r="AV421" s="114"/>
      <c r="AW421" s="114"/>
      <c r="AX421" s="114"/>
      <c r="AY421" s="114"/>
      <c r="AZ421" s="114"/>
      <c r="BA421" s="114"/>
      <c r="BB421" s="114"/>
      <c r="BC421" s="114"/>
      <c r="BD421" s="114"/>
      <c r="BE421" s="114"/>
      <c r="BG421" s="37">
        <f t="shared" si="37"/>
        <v>0</v>
      </c>
      <c r="BK421" s="57">
        <f t="shared" si="38"/>
        <v>0</v>
      </c>
      <c r="BL421" s="57">
        <f t="shared" si="39"/>
        <v>0</v>
      </c>
      <c r="BM421" s="57">
        <f t="shared" si="40"/>
        <v>0</v>
      </c>
      <c r="BN421" s="101">
        <f t="shared" si="41"/>
        <v>0</v>
      </c>
    </row>
    <row r="422" spans="3:66" ht="15" customHeight="1">
      <c r="C422" s="88" t="s">
        <v>756</v>
      </c>
      <c r="D422" s="156" t="str">
        <f>IFERROR(IF(HLOOKUP(Presentación!$N$10,FOL,Presentación!$BA402,FALSE)=0,"",HLOOKUP(Presentación!$N$10,FOL,Presentación!$BA402,FALSE)),"")</f>
        <v/>
      </c>
      <c r="E422" s="157"/>
      <c r="F422" s="158"/>
      <c r="G422" s="265" t="str">
        <f>IFERROR(IF(HLOOKUP(Presentación!$N$10,ENT,Presentación!$BA402,FALSE)=0,"",HLOOKUP(Presentación!$N$10,ENT,Presentación!$BA402,FALSE)),"")</f>
        <v/>
      </c>
      <c r="H422" s="266"/>
      <c r="I422" s="266"/>
      <c r="J422" s="267"/>
      <c r="K422" s="113" t="str">
        <f t="shared" si="36"/>
        <v/>
      </c>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c r="AO422" s="114"/>
      <c r="AP422" s="114"/>
      <c r="AQ422" s="114"/>
      <c r="AR422" s="114"/>
      <c r="AS422" s="114"/>
      <c r="AT422" s="114"/>
      <c r="AU422" s="114"/>
      <c r="AV422" s="114"/>
      <c r="AW422" s="114"/>
      <c r="AX422" s="114"/>
      <c r="AY422" s="114"/>
      <c r="AZ422" s="114"/>
      <c r="BA422" s="114"/>
      <c r="BB422" s="114"/>
      <c r="BC422" s="114"/>
      <c r="BD422" s="114"/>
      <c r="BE422" s="114"/>
      <c r="BG422" s="37">
        <f t="shared" si="37"/>
        <v>0</v>
      </c>
      <c r="BK422" s="57">
        <f t="shared" si="38"/>
        <v>0</v>
      </c>
      <c r="BL422" s="57">
        <f t="shared" si="39"/>
        <v>0</v>
      </c>
      <c r="BM422" s="57">
        <f t="shared" si="40"/>
        <v>0</v>
      </c>
      <c r="BN422" s="101">
        <f t="shared" si="41"/>
        <v>0</v>
      </c>
    </row>
    <row r="423" spans="3:66" ht="15" customHeight="1">
      <c r="C423" s="88" t="s">
        <v>757</v>
      </c>
      <c r="D423" s="156" t="str">
        <f>IFERROR(IF(HLOOKUP(Presentación!$N$10,FOL,Presentación!$BA403,FALSE)=0,"",HLOOKUP(Presentación!$N$10,FOL,Presentación!$BA403,FALSE)),"")</f>
        <v/>
      </c>
      <c r="E423" s="157"/>
      <c r="F423" s="158"/>
      <c r="G423" s="265" t="str">
        <f>IFERROR(IF(HLOOKUP(Presentación!$N$10,ENT,Presentación!$BA403,FALSE)=0,"",HLOOKUP(Presentación!$N$10,ENT,Presentación!$BA403,FALSE)),"")</f>
        <v/>
      </c>
      <c r="H423" s="266"/>
      <c r="I423" s="266"/>
      <c r="J423" s="267"/>
      <c r="K423" s="113" t="str">
        <f t="shared" si="36"/>
        <v/>
      </c>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c r="AO423" s="114"/>
      <c r="AP423" s="114"/>
      <c r="AQ423" s="114"/>
      <c r="AR423" s="114"/>
      <c r="AS423" s="114"/>
      <c r="AT423" s="114"/>
      <c r="AU423" s="114"/>
      <c r="AV423" s="114"/>
      <c r="AW423" s="114"/>
      <c r="AX423" s="114"/>
      <c r="AY423" s="114"/>
      <c r="AZ423" s="114"/>
      <c r="BA423" s="114"/>
      <c r="BB423" s="114"/>
      <c r="BC423" s="114"/>
      <c r="BD423" s="114"/>
      <c r="BE423" s="114"/>
      <c r="BG423" s="37">
        <f t="shared" si="37"/>
        <v>0</v>
      </c>
      <c r="BK423" s="57">
        <f t="shared" si="38"/>
        <v>0</v>
      </c>
      <c r="BL423" s="57">
        <f t="shared" si="39"/>
        <v>0</v>
      </c>
      <c r="BM423" s="57">
        <f t="shared" si="40"/>
        <v>0</v>
      </c>
      <c r="BN423" s="101">
        <f t="shared" si="41"/>
        <v>0</v>
      </c>
    </row>
    <row r="424" spans="3:66" ht="15" customHeight="1">
      <c r="C424" s="88" t="s">
        <v>758</v>
      </c>
      <c r="D424" s="156" t="str">
        <f>IFERROR(IF(HLOOKUP(Presentación!$N$10,FOL,Presentación!$BA404,FALSE)=0,"",HLOOKUP(Presentación!$N$10,FOL,Presentación!$BA404,FALSE)),"")</f>
        <v/>
      </c>
      <c r="E424" s="157"/>
      <c r="F424" s="158"/>
      <c r="G424" s="265" t="str">
        <f>IFERROR(IF(HLOOKUP(Presentación!$N$10,ENT,Presentación!$BA404,FALSE)=0,"",HLOOKUP(Presentación!$N$10,ENT,Presentación!$BA404,FALSE)),"")</f>
        <v/>
      </c>
      <c r="H424" s="266"/>
      <c r="I424" s="266"/>
      <c r="J424" s="267"/>
      <c r="K424" s="113" t="str">
        <f t="shared" si="36"/>
        <v/>
      </c>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c r="AO424" s="114"/>
      <c r="AP424" s="114"/>
      <c r="AQ424" s="114"/>
      <c r="AR424" s="114"/>
      <c r="AS424" s="114"/>
      <c r="AT424" s="114"/>
      <c r="AU424" s="114"/>
      <c r="AV424" s="114"/>
      <c r="AW424" s="114"/>
      <c r="AX424" s="114"/>
      <c r="AY424" s="114"/>
      <c r="AZ424" s="114"/>
      <c r="BA424" s="114"/>
      <c r="BB424" s="114"/>
      <c r="BC424" s="114"/>
      <c r="BD424" s="114"/>
      <c r="BE424" s="114"/>
      <c r="BG424" s="37">
        <f t="shared" si="37"/>
        <v>0</v>
      </c>
      <c r="BK424" s="57">
        <f t="shared" si="38"/>
        <v>0</v>
      </c>
      <c r="BL424" s="57">
        <f t="shared" si="39"/>
        <v>0</v>
      </c>
      <c r="BM424" s="57">
        <f t="shared" si="40"/>
        <v>0</v>
      </c>
      <c r="BN424" s="101">
        <f t="shared" si="41"/>
        <v>0</v>
      </c>
    </row>
    <row r="425" spans="3:66" ht="15" customHeight="1">
      <c r="C425" s="88" t="s">
        <v>759</v>
      </c>
      <c r="D425" s="156" t="str">
        <f>IFERROR(IF(HLOOKUP(Presentación!$N$10,FOL,Presentación!$BA405,FALSE)=0,"",HLOOKUP(Presentación!$N$10,FOL,Presentación!$BA405,FALSE)),"")</f>
        <v/>
      </c>
      <c r="E425" s="157"/>
      <c r="F425" s="158"/>
      <c r="G425" s="265" t="str">
        <f>IFERROR(IF(HLOOKUP(Presentación!$N$10,ENT,Presentación!$BA405,FALSE)=0,"",HLOOKUP(Presentación!$N$10,ENT,Presentación!$BA405,FALSE)),"")</f>
        <v/>
      </c>
      <c r="H425" s="266"/>
      <c r="I425" s="266"/>
      <c r="J425" s="267"/>
      <c r="K425" s="113" t="str">
        <f t="shared" si="36"/>
        <v/>
      </c>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c r="AO425" s="114"/>
      <c r="AP425" s="114"/>
      <c r="AQ425" s="114"/>
      <c r="AR425" s="114"/>
      <c r="AS425" s="114"/>
      <c r="AT425" s="114"/>
      <c r="AU425" s="114"/>
      <c r="AV425" s="114"/>
      <c r="AW425" s="114"/>
      <c r="AX425" s="114"/>
      <c r="AY425" s="114"/>
      <c r="AZ425" s="114"/>
      <c r="BA425" s="114"/>
      <c r="BB425" s="114"/>
      <c r="BC425" s="114"/>
      <c r="BD425" s="114"/>
      <c r="BE425" s="114"/>
      <c r="BG425" s="37">
        <f t="shared" si="37"/>
        <v>0</v>
      </c>
      <c r="BK425" s="57">
        <f t="shared" si="38"/>
        <v>0</v>
      </c>
      <c r="BL425" s="57">
        <f t="shared" si="39"/>
        <v>0</v>
      </c>
      <c r="BM425" s="57">
        <f t="shared" si="40"/>
        <v>0</v>
      </c>
      <c r="BN425" s="101">
        <f t="shared" si="41"/>
        <v>0</v>
      </c>
    </row>
    <row r="426" spans="3:66" ht="15" customHeight="1">
      <c r="C426" s="88" t="s">
        <v>760</v>
      </c>
      <c r="D426" s="156" t="str">
        <f>IFERROR(IF(HLOOKUP(Presentación!$N$10,FOL,Presentación!$BA406,FALSE)=0,"",HLOOKUP(Presentación!$N$10,FOL,Presentación!$BA406,FALSE)),"")</f>
        <v/>
      </c>
      <c r="E426" s="157"/>
      <c r="F426" s="158"/>
      <c r="G426" s="265" t="str">
        <f>IFERROR(IF(HLOOKUP(Presentación!$N$10,ENT,Presentación!$BA406,FALSE)=0,"",HLOOKUP(Presentación!$N$10,ENT,Presentación!$BA406,FALSE)),"")</f>
        <v/>
      </c>
      <c r="H426" s="266"/>
      <c r="I426" s="266"/>
      <c r="J426" s="267"/>
      <c r="K426" s="113" t="str">
        <f t="shared" si="36"/>
        <v/>
      </c>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c r="AO426" s="114"/>
      <c r="AP426" s="114"/>
      <c r="AQ426" s="114"/>
      <c r="AR426" s="114"/>
      <c r="AS426" s="114"/>
      <c r="AT426" s="114"/>
      <c r="AU426" s="114"/>
      <c r="AV426" s="114"/>
      <c r="AW426" s="114"/>
      <c r="AX426" s="114"/>
      <c r="AY426" s="114"/>
      <c r="AZ426" s="114"/>
      <c r="BA426" s="114"/>
      <c r="BB426" s="114"/>
      <c r="BC426" s="114"/>
      <c r="BD426" s="114"/>
      <c r="BE426" s="114"/>
      <c r="BG426" s="37">
        <f t="shared" si="37"/>
        <v>0</v>
      </c>
      <c r="BK426" s="57">
        <f t="shared" si="38"/>
        <v>0</v>
      </c>
      <c r="BL426" s="57">
        <f t="shared" si="39"/>
        <v>0</v>
      </c>
      <c r="BM426" s="57">
        <f t="shared" si="40"/>
        <v>0</v>
      </c>
      <c r="BN426" s="101">
        <f t="shared" si="41"/>
        <v>0</v>
      </c>
    </row>
    <row r="427" spans="3:66" ht="15" customHeight="1">
      <c r="C427" s="88" t="s">
        <v>761</v>
      </c>
      <c r="D427" s="156" t="str">
        <f>IFERROR(IF(HLOOKUP(Presentación!$N$10,FOL,Presentación!$BA407,FALSE)=0,"",HLOOKUP(Presentación!$N$10,FOL,Presentación!$BA407,FALSE)),"")</f>
        <v/>
      </c>
      <c r="E427" s="157"/>
      <c r="F427" s="158"/>
      <c r="G427" s="265" t="str">
        <f>IFERROR(IF(HLOOKUP(Presentación!$N$10,ENT,Presentación!$BA407,FALSE)=0,"",HLOOKUP(Presentación!$N$10,ENT,Presentación!$BA407,FALSE)),"")</f>
        <v/>
      </c>
      <c r="H427" s="266"/>
      <c r="I427" s="266"/>
      <c r="J427" s="267"/>
      <c r="K427" s="113" t="str">
        <f t="shared" si="36"/>
        <v/>
      </c>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c r="AO427" s="114"/>
      <c r="AP427" s="114"/>
      <c r="AQ427" s="114"/>
      <c r="AR427" s="114"/>
      <c r="AS427" s="114"/>
      <c r="AT427" s="114"/>
      <c r="AU427" s="114"/>
      <c r="AV427" s="114"/>
      <c r="AW427" s="114"/>
      <c r="AX427" s="114"/>
      <c r="AY427" s="114"/>
      <c r="AZ427" s="114"/>
      <c r="BA427" s="114"/>
      <c r="BB427" s="114"/>
      <c r="BC427" s="114"/>
      <c r="BD427" s="114"/>
      <c r="BE427" s="114"/>
      <c r="BG427" s="37">
        <f t="shared" si="37"/>
        <v>0</v>
      </c>
      <c r="BK427" s="57">
        <f t="shared" si="38"/>
        <v>0</v>
      </c>
      <c r="BL427" s="57">
        <f t="shared" si="39"/>
        <v>0</v>
      </c>
      <c r="BM427" s="57">
        <f t="shared" si="40"/>
        <v>0</v>
      </c>
      <c r="BN427" s="101">
        <f t="shared" si="41"/>
        <v>0</v>
      </c>
    </row>
    <row r="428" spans="3:66" ht="15" customHeight="1">
      <c r="C428" s="88" t="s">
        <v>762</v>
      </c>
      <c r="D428" s="156" t="str">
        <f>IFERROR(IF(HLOOKUP(Presentación!$N$10,FOL,Presentación!$BA408,FALSE)=0,"",HLOOKUP(Presentación!$N$10,FOL,Presentación!$BA408,FALSE)),"")</f>
        <v/>
      </c>
      <c r="E428" s="157"/>
      <c r="F428" s="158"/>
      <c r="G428" s="265" t="str">
        <f>IFERROR(IF(HLOOKUP(Presentación!$N$10,ENT,Presentación!$BA408,FALSE)=0,"",HLOOKUP(Presentación!$N$10,ENT,Presentación!$BA408,FALSE)),"")</f>
        <v/>
      </c>
      <c r="H428" s="266"/>
      <c r="I428" s="266"/>
      <c r="J428" s="267"/>
      <c r="K428" s="113" t="str">
        <f t="shared" si="36"/>
        <v/>
      </c>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14"/>
      <c r="AY428" s="114"/>
      <c r="AZ428" s="114"/>
      <c r="BA428" s="114"/>
      <c r="BB428" s="114"/>
      <c r="BC428" s="114"/>
      <c r="BD428" s="114"/>
      <c r="BE428" s="114"/>
      <c r="BG428" s="37">
        <f t="shared" si="37"/>
        <v>0</v>
      </c>
      <c r="BK428" s="57">
        <f t="shared" si="38"/>
        <v>0</v>
      </c>
      <c r="BL428" s="57">
        <f t="shared" si="39"/>
        <v>0</v>
      </c>
      <c r="BM428" s="57">
        <f t="shared" si="40"/>
        <v>0</v>
      </c>
      <c r="BN428" s="101">
        <f t="shared" si="41"/>
        <v>0</v>
      </c>
    </row>
    <row r="429" spans="3:66" ht="15" customHeight="1">
      <c r="C429" s="88" t="s">
        <v>763</v>
      </c>
      <c r="D429" s="156" t="str">
        <f>IFERROR(IF(HLOOKUP(Presentación!$N$10,FOL,Presentación!$BA409,FALSE)=0,"",HLOOKUP(Presentación!$N$10,FOL,Presentación!$BA409,FALSE)),"")</f>
        <v/>
      </c>
      <c r="E429" s="157"/>
      <c r="F429" s="158"/>
      <c r="G429" s="265" t="str">
        <f>IFERROR(IF(HLOOKUP(Presentación!$N$10,ENT,Presentación!$BA409,FALSE)=0,"",HLOOKUP(Presentación!$N$10,ENT,Presentación!$BA409,FALSE)),"")</f>
        <v/>
      </c>
      <c r="H429" s="266"/>
      <c r="I429" s="266"/>
      <c r="J429" s="267"/>
      <c r="K429" s="113" t="str">
        <f t="shared" si="36"/>
        <v/>
      </c>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14"/>
      <c r="AY429" s="114"/>
      <c r="AZ429" s="114"/>
      <c r="BA429" s="114"/>
      <c r="BB429" s="114"/>
      <c r="BC429" s="114"/>
      <c r="BD429" s="114"/>
      <c r="BE429" s="114"/>
      <c r="BG429" s="37">
        <f t="shared" si="37"/>
        <v>0</v>
      </c>
      <c r="BK429" s="57">
        <f t="shared" si="38"/>
        <v>0</v>
      </c>
      <c r="BL429" s="57">
        <f t="shared" si="39"/>
        <v>0</v>
      </c>
      <c r="BM429" s="57">
        <f t="shared" si="40"/>
        <v>0</v>
      </c>
      <c r="BN429" s="101">
        <f t="shared" si="41"/>
        <v>0</v>
      </c>
    </row>
    <row r="430" spans="3:66" ht="15" customHeight="1">
      <c r="C430" s="88" t="s">
        <v>764</v>
      </c>
      <c r="D430" s="156" t="str">
        <f>IFERROR(IF(HLOOKUP(Presentación!$N$10,FOL,Presentación!$BA410,FALSE)=0,"",HLOOKUP(Presentación!$N$10,FOL,Presentación!$BA410,FALSE)),"")</f>
        <v/>
      </c>
      <c r="E430" s="157"/>
      <c r="F430" s="158"/>
      <c r="G430" s="265" t="str">
        <f>IFERROR(IF(HLOOKUP(Presentación!$N$10,ENT,Presentación!$BA410,FALSE)=0,"",HLOOKUP(Presentación!$N$10,ENT,Presentación!$BA410,FALSE)),"")</f>
        <v/>
      </c>
      <c r="H430" s="266"/>
      <c r="I430" s="266"/>
      <c r="J430" s="267"/>
      <c r="K430" s="113" t="str">
        <f t="shared" si="36"/>
        <v/>
      </c>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c r="AO430" s="114"/>
      <c r="AP430" s="114"/>
      <c r="AQ430" s="114"/>
      <c r="AR430" s="114"/>
      <c r="AS430" s="114"/>
      <c r="AT430" s="114"/>
      <c r="AU430" s="114"/>
      <c r="AV430" s="114"/>
      <c r="AW430" s="114"/>
      <c r="AX430" s="114"/>
      <c r="AY430" s="114"/>
      <c r="AZ430" s="114"/>
      <c r="BA430" s="114"/>
      <c r="BB430" s="114"/>
      <c r="BC430" s="114"/>
      <c r="BD430" s="114"/>
      <c r="BE430" s="114"/>
      <c r="BG430" s="37">
        <f t="shared" si="37"/>
        <v>0</v>
      </c>
      <c r="BK430" s="57">
        <f t="shared" si="38"/>
        <v>0</v>
      </c>
      <c r="BL430" s="57">
        <f t="shared" si="39"/>
        <v>0</v>
      </c>
      <c r="BM430" s="57">
        <f t="shared" si="40"/>
        <v>0</v>
      </c>
      <c r="BN430" s="101">
        <f t="shared" si="41"/>
        <v>0</v>
      </c>
    </row>
    <row r="431" spans="3:66" ht="15" customHeight="1">
      <c r="C431" s="88" t="s">
        <v>765</v>
      </c>
      <c r="D431" s="156" t="str">
        <f>IFERROR(IF(HLOOKUP(Presentación!$N$10,FOL,Presentación!$BA411,FALSE)=0,"",HLOOKUP(Presentación!$N$10,FOL,Presentación!$BA411,FALSE)),"")</f>
        <v/>
      </c>
      <c r="E431" s="157"/>
      <c r="F431" s="158"/>
      <c r="G431" s="265" t="str">
        <f>IFERROR(IF(HLOOKUP(Presentación!$N$10,ENT,Presentación!$BA411,FALSE)=0,"",HLOOKUP(Presentación!$N$10,ENT,Presentación!$BA411,FALSE)),"")</f>
        <v/>
      </c>
      <c r="H431" s="266"/>
      <c r="I431" s="266"/>
      <c r="J431" s="267"/>
      <c r="K431" s="113" t="str">
        <f t="shared" si="36"/>
        <v/>
      </c>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c r="AO431" s="114"/>
      <c r="AP431" s="114"/>
      <c r="AQ431" s="114"/>
      <c r="AR431" s="114"/>
      <c r="AS431" s="114"/>
      <c r="AT431" s="114"/>
      <c r="AU431" s="114"/>
      <c r="AV431" s="114"/>
      <c r="AW431" s="114"/>
      <c r="AX431" s="114"/>
      <c r="AY431" s="114"/>
      <c r="AZ431" s="114"/>
      <c r="BA431" s="114"/>
      <c r="BB431" s="114"/>
      <c r="BC431" s="114"/>
      <c r="BD431" s="114"/>
      <c r="BE431" s="114"/>
      <c r="BG431" s="37">
        <f t="shared" si="37"/>
        <v>0</v>
      </c>
      <c r="BK431" s="57">
        <f t="shared" si="38"/>
        <v>0</v>
      </c>
      <c r="BL431" s="57">
        <f t="shared" si="39"/>
        <v>0</v>
      </c>
      <c r="BM431" s="57">
        <f t="shared" si="40"/>
        <v>0</v>
      </c>
      <c r="BN431" s="101">
        <f t="shared" si="41"/>
        <v>0</v>
      </c>
    </row>
    <row r="432" spans="3:66" ht="15" customHeight="1">
      <c r="C432" s="88" t="s">
        <v>766</v>
      </c>
      <c r="D432" s="156" t="str">
        <f>IFERROR(IF(HLOOKUP(Presentación!$N$10,FOL,Presentación!$BA412,FALSE)=0,"",HLOOKUP(Presentación!$N$10,FOL,Presentación!$BA412,FALSE)),"")</f>
        <v/>
      </c>
      <c r="E432" s="157"/>
      <c r="F432" s="158"/>
      <c r="G432" s="265" t="str">
        <f>IFERROR(IF(HLOOKUP(Presentación!$N$10,ENT,Presentación!$BA412,FALSE)=0,"",HLOOKUP(Presentación!$N$10,ENT,Presentación!$BA412,FALSE)),"")</f>
        <v/>
      </c>
      <c r="H432" s="266"/>
      <c r="I432" s="266"/>
      <c r="J432" s="267"/>
      <c r="K432" s="113" t="str">
        <f t="shared" si="36"/>
        <v/>
      </c>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c r="AO432" s="114"/>
      <c r="AP432" s="114"/>
      <c r="AQ432" s="114"/>
      <c r="AR432" s="114"/>
      <c r="AS432" s="114"/>
      <c r="AT432" s="114"/>
      <c r="AU432" s="114"/>
      <c r="AV432" s="114"/>
      <c r="AW432" s="114"/>
      <c r="AX432" s="114"/>
      <c r="AY432" s="114"/>
      <c r="AZ432" s="114"/>
      <c r="BA432" s="114"/>
      <c r="BB432" s="114"/>
      <c r="BC432" s="114"/>
      <c r="BD432" s="114"/>
      <c r="BE432" s="114"/>
      <c r="BG432" s="37">
        <f t="shared" si="37"/>
        <v>0</v>
      </c>
      <c r="BK432" s="57">
        <f t="shared" si="38"/>
        <v>0</v>
      </c>
      <c r="BL432" s="57">
        <f t="shared" si="39"/>
        <v>0</v>
      </c>
      <c r="BM432" s="57">
        <f t="shared" si="40"/>
        <v>0</v>
      </c>
      <c r="BN432" s="101">
        <f t="shared" si="41"/>
        <v>0</v>
      </c>
    </row>
    <row r="433" spans="3:66" ht="15" customHeight="1">
      <c r="C433" s="88" t="s">
        <v>767</v>
      </c>
      <c r="D433" s="156" t="str">
        <f>IFERROR(IF(HLOOKUP(Presentación!$N$10,FOL,Presentación!$BA413,FALSE)=0,"",HLOOKUP(Presentación!$N$10,FOL,Presentación!$BA413,FALSE)),"")</f>
        <v/>
      </c>
      <c r="E433" s="157"/>
      <c r="F433" s="158"/>
      <c r="G433" s="265" t="str">
        <f>IFERROR(IF(HLOOKUP(Presentación!$N$10,ENT,Presentación!$BA413,FALSE)=0,"",HLOOKUP(Presentación!$N$10,ENT,Presentación!$BA413,FALSE)),"")</f>
        <v/>
      </c>
      <c r="H433" s="266"/>
      <c r="I433" s="266"/>
      <c r="J433" s="267"/>
      <c r="K433" s="113" t="str">
        <f t="shared" si="36"/>
        <v/>
      </c>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c r="AO433" s="114"/>
      <c r="AP433" s="114"/>
      <c r="AQ433" s="114"/>
      <c r="AR433" s="114"/>
      <c r="AS433" s="114"/>
      <c r="AT433" s="114"/>
      <c r="AU433" s="114"/>
      <c r="AV433" s="114"/>
      <c r="AW433" s="114"/>
      <c r="AX433" s="114"/>
      <c r="AY433" s="114"/>
      <c r="AZ433" s="114"/>
      <c r="BA433" s="114"/>
      <c r="BB433" s="114"/>
      <c r="BC433" s="114"/>
      <c r="BD433" s="114"/>
      <c r="BE433" s="114"/>
      <c r="BG433" s="37">
        <f t="shared" si="37"/>
        <v>0</v>
      </c>
      <c r="BK433" s="57">
        <f t="shared" si="38"/>
        <v>0</v>
      </c>
      <c r="BL433" s="57">
        <f t="shared" si="39"/>
        <v>0</v>
      </c>
      <c r="BM433" s="57">
        <f t="shared" si="40"/>
        <v>0</v>
      </c>
      <c r="BN433" s="101">
        <f t="shared" si="41"/>
        <v>0</v>
      </c>
    </row>
    <row r="434" spans="3:66" ht="15" customHeight="1">
      <c r="C434" s="88" t="s">
        <v>768</v>
      </c>
      <c r="D434" s="156" t="str">
        <f>IFERROR(IF(HLOOKUP(Presentación!$N$10,FOL,Presentación!$BA414,FALSE)=0,"",HLOOKUP(Presentación!$N$10,FOL,Presentación!$BA414,FALSE)),"")</f>
        <v/>
      </c>
      <c r="E434" s="157"/>
      <c r="F434" s="158"/>
      <c r="G434" s="265" t="str">
        <f>IFERROR(IF(HLOOKUP(Presentación!$N$10,ENT,Presentación!$BA414,FALSE)=0,"",HLOOKUP(Presentación!$N$10,ENT,Presentación!$BA414,FALSE)),"")</f>
        <v/>
      </c>
      <c r="H434" s="266"/>
      <c r="I434" s="266"/>
      <c r="J434" s="267"/>
      <c r="K434" s="113" t="str">
        <f t="shared" si="36"/>
        <v/>
      </c>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c r="AO434" s="114"/>
      <c r="AP434" s="114"/>
      <c r="AQ434" s="114"/>
      <c r="AR434" s="114"/>
      <c r="AS434" s="114"/>
      <c r="AT434" s="114"/>
      <c r="AU434" s="114"/>
      <c r="AV434" s="114"/>
      <c r="AW434" s="114"/>
      <c r="AX434" s="114"/>
      <c r="AY434" s="114"/>
      <c r="AZ434" s="114"/>
      <c r="BA434" s="114"/>
      <c r="BB434" s="114"/>
      <c r="BC434" s="114"/>
      <c r="BD434" s="114"/>
      <c r="BE434" s="114"/>
      <c r="BG434" s="37">
        <f t="shared" si="37"/>
        <v>0</v>
      </c>
      <c r="BK434" s="57">
        <f t="shared" si="38"/>
        <v>0</v>
      </c>
      <c r="BL434" s="57">
        <f t="shared" si="39"/>
        <v>0</v>
      </c>
      <c r="BM434" s="57">
        <f t="shared" si="40"/>
        <v>0</v>
      </c>
      <c r="BN434" s="101">
        <f t="shared" si="41"/>
        <v>0</v>
      </c>
    </row>
    <row r="435" spans="3:66" ht="15" customHeight="1">
      <c r="C435" s="88" t="s">
        <v>769</v>
      </c>
      <c r="D435" s="156" t="str">
        <f>IFERROR(IF(HLOOKUP(Presentación!$N$10,FOL,Presentación!$BA415,FALSE)=0,"",HLOOKUP(Presentación!$N$10,FOL,Presentación!$BA415,FALSE)),"")</f>
        <v/>
      </c>
      <c r="E435" s="157"/>
      <c r="F435" s="158"/>
      <c r="G435" s="265" t="str">
        <f>IFERROR(IF(HLOOKUP(Presentación!$N$10,ENT,Presentación!$BA415,FALSE)=0,"",HLOOKUP(Presentación!$N$10,ENT,Presentación!$BA415,FALSE)),"")</f>
        <v/>
      </c>
      <c r="H435" s="266"/>
      <c r="I435" s="266"/>
      <c r="J435" s="267"/>
      <c r="K435" s="113" t="str">
        <f t="shared" si="36"/>
        <v/>
      </c>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c r="AO435" s="114"/>
      <c r="AP435" s="114"/>
      <c r="AQ435" s="114"/>
      <c r="AR435" s="114"/>
      <c r="AS435" s="114"/>
      <c r="AT435" s="114"/>
      <c r="AU435" s="114"/>
      <c r="AV435" s="114"/>
      <c r="AW435" s="114"/>
      <c r="AX435" s="114"/>
      <c r="AY435" s="114"/>
      <c r="AZ435" s="114"/>
      <c r="BA435" s="114"/>
      <c r="BB435" s="114"/>
      <c r="BC435" s="114"/>
      <c r="BD435" s="114"/>
      <c r="BE435" s="114"/>
      <c r="BG435" s="37">
        <f t="shared" si="37"/>
        <v>0</v>
      </c>
      <c r="BK435" s="57">
        <f t="shared" si="38"/>
        <v>0</v>
      </c>
      <c r="BL435" s="57">
        <f t="shared" si="39"/>
        <v>0</v>
      </c>
      <c r="BM435" s="57">
        <f t="shared" si="40"/>
        <v>0</v>
      </c>
      <c r="BN435" s="101">
        <f t="shared" si="41"/>
        <v>0</v>
      </c>
    </row>
    <row r="436" spans="3:66" ht="15" customHeight="1">
      <c r="C436" s="88" t="s">
        <v>770</v>
      </c>
      <c r="D436" s="156" t="str">
        <f>IFERROR(IF(HLOOKUP(Presentación!$N$10,FOL,Presentación!$BA416,FALSE)=0,"",HLOOKUP(Presentación!$N$10,FOL,Presentación!$BA416,FALSE)),"")</f>
        <v/>
      </c>
      <c r="E436" s="157"/>
      <c r="F436" s="158"/>
      <c r="G436" s="265" t="str">
        <f>IFERROR(IF(HLOOKUP(Presentación!$N$10,ENT,Presentación!$BA416,FALSE)=0,"",HLOOKUP(Presentación!$N$10,ENT,Presentación!$BA416,FALSE)),"")</f>
        <v/>
      </c>
      <c r="H436" s="266"/>
      <c r="I436" s="266"/>
      <c r="J436" s="267"/>
      <c r="K436" s="113" t="str">
        <f t="shared" si="36"/>
        <v/>
      </c>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c r="AO436" s="114"/>
      <c r="AP436" s="114"/>
      <c r="AQ436" s="114"/>
      <c r="AR436" s="114"/>
      <c r="AS436" s="114"/>
      <c r="AT436" s="114"/>
      <c r="AU436" s="114"/>
      <c r="AV436" s="114"/>
      <c r="AW436" s="114"/>
      <c r="AX436" s="114"/>
      <c r="AY436" s="114"/>
      <c r="AZ436" s="114"/>
      <c r="BA436" s="114"/>
      <c r="BB436" s="114"/>
      <c r="BC436" s="114"/>
      <c r="BD436" s="114"/>
      <c r="BE436" s="114"/>
      <c r="BG436" s="37">
        <f t="shared" si="37"/>
        <v>0</v>
      </c>
      <c r="BK436" s="57">
        <f t="shared" si="38"/>
        <v>0</v>
      </c>
      <c r="BL436" s="57">
        <f t="shared" si="39"/>
        <v>0</v>
      </c>
      <c r="BM436" s="57">
        <f t="shared" si="40"/>
        <v>0</v>
      </c>
      <c r="BN436" s="101">
        <f t="shared" si="41"/>
        <v>0</v>
      </c>
    </row>
    <row r="437" spans="3:66" ht="15" customHeight="1">
      <c r="C437" s="88" t="s">
        <v>771</v>
      </c>
      <c r="D437" s="156" t="str">
        <f>IFERROR(IF(HLOOKUP(Presentación!$N$10,FOL,Presentación!$BA417,FALSE)=0,"",HLOOKUP(Presentación!$N$10,FOL,Presentación!$BA417,FALSE)),"")</f>
        <v/>
      </c>
      <c r="E437" s="157"/>
      <c r="F437" s="158"/>
      <c r="G437" s="265" t="str">
        <f>IFERROR(IF(HLOOKUP(Presentación!$N$10,ENT,Presentación!$BA417,FALSE)=0,"",HLOOKUP(Presentación!$N$10,ENT,Presentación!$BA417,FALSE)),"")</f>
        <v/>
      </c>
      <c r="H437" s="266"/>
      <c r="I437" s="266"/>
      <c r="J437" s="267"/>
      <c r="K437" s="113" t="str">
        <f t="shared" si="36"/>
        <v/>
      </c>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c r="AO437" s="114"/>
      <c r="AP437" s="114"/>
      <c r="AQ437" s="114"/>
      <c r="AR437" s="114"/>
      <c r="AS437" s="114"/>
      <c r="AT437" s="114"/>
      <c r="AU437" s="114"/>
      <c r="AV437" s="114"/>
      <c r="AW437" s="114"/>
      <c r="AX437" s="114"/>
      <c r="AY437" s="114"/>
      <c r="AZ437" s="114"/>
      <c r="BA437" s="114"/>
      <c r="BB437" s="114"/>
      <c r="BC437" s="114"/>
      <c r="BD437" s="114"/>
      <c r="BE437" s="114"/>
      <c r="BG437" s="37">
        <f t="shared" si="37"/>
        <v>0</v>
      </c>
      <c r="BK437" s="57">
        <f t="shared" si="38"/>
        <v>0</v>
      </c>
      <c r="BL437" s="57">
        <f t="shared" si="39"/>
        <v>0</v>
      </c>
      <c r="BM437" s="57">
        <f t="shared" si="40"/>
        <v>0</v>
      </c>
      <c r="BN437" s="101">
        <f t="shared" si="41"/>
        <v>0</v>
      </c>
    </row>
    <row r="438" spans="3:66" ht="15" customHeight="1">
      <c r="C438" s="88" t="s">
        <v>772</v>
      </c>
      <c r="D438" s="156" t="str">
        <f>IFERROR(IF(HLOOKUP(Presentación!$N$10,FOL,Presentación!$BA418,FALSE)=0,"",HLOOKUP(Presentación!$N$10,FOL,Presentación!$BA418,FALSE)),"")</f>
        <v/>
      </c>
      <c r="E438" s="157"/>
      <c r="F438" s="158"/>
      <c r="G438" s="265" t="str">
        <f>IFERROR(IF(HLOOKUP(Presentación!$N$10,ENT,Presentación!$BA418,FALSE)=0,"",HLOOKUP(Presentación!$N$10,ENT,Presentación!$BA418,FALSE)),"")</f>
        <v/>
      </c>
      <c r="H438" s="266"/>
      <c r="I438" s="266"/>
      <c r="J438" s="267"/>
      <c r="K438" s="113" t="str">
        <f t="shared" si="36"/>
        <v/>
      </c>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c r="AO438" s="114"/>
      <c r="AP438" s="114"/>
      <c r="AQ438" s="114"/>
      <c r="AR438" s="114"/>
      <c r="AS438" s="114"/>
      <c r="AT438" s="114"/>
      <c r="AU438" s="114"/>
      <c r="AV438" s="114"/>
      <c r="AW438" s="114"/>
      <c r="AX438" s="114"/>
      <c r="AY438" s="114"/>
      <c r="AZ438" s="114"/>
      <c r="BA438" s="114"/>
      <c r="BB438" s="114"/>
      <c r="BC438" s="114"/>
      <c r="BD438" s="114"/>
      <c r="BE438" s="114"/>
      <c r="BG438" s="37">
        <f t="shared" si="37"/>
        <v>0</v>
      </c>
      <c r="BK438" s="57">
        <f t="shared" si="38"/>
        <v>0</v>
      </c>
      <c r="BL438" s="57">
        <f t="shared" si="39"/>
        <v>0</v>
      </c>
      <c r="BM438" s="57">
        <f t="shared" si="40"/>
        <v>0</v>
      </c>
      <c r="BN438" s="101">
        <f t="shared" si="41"/>
        <v>0</v>
      </c>
    </row>
    <row r="439" spans="3:66" ht="15" customHeight="1">
      <c r="C439" s="88" t="s">
        <v>773</v>
      </c>
      <c r="D439" s="156" t="str">
        <f>IFERROR(IF(HLOOKUP(Presentación!$N$10,FOL,Presentación!$BA419,FALSE)=0,"",HLOOKUP(Presentación!$N$10,FOL,Presentación!$BA419,FALSE)),"")</f>
        <v/>
      </c>
      <c r="E439" s="157"/>
      <c r="F439" s="158"/>
      <c r="G439" s="265" t="str">
        <f>IFERROR(IF(HLOOKUP(Presentación!$N$10,ENT,Presentación!$BA419,FALSE)=0,"",HLOOKUP(Presentación!$N$10,ENT,Presentación!$BA419,FALSE)),"")</f>
        <v/>
      </c>
      <c r="H439" s="266"/>
      <c r="I439" s="266"/>
      <c r="J439" s="267"/>
      <c r="K439" s="113" t="str">
        <f t="shared" si="36"/>
        <v/>
      </c>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c r="AO439" s="114"/>
      <c r="AP439" s="114"/>
      <c r="AQ439" s="114"/>
      <c r="AR439" s="114"/>
      <c r="AS439" s="114"/>
      <c r="AT439" s="114"/>
      <c r="AU439" s="114"/>
      <c r="AV439" s="114"/>
      <c r="AW439" s="114"/>
      <c r="AX439" s="114"/>
      <c r="AY439" s="114"/>
      <c r="AZ439" s="114"/>
      <c r="BA439" s="114"/>
      <c r="BB439" s="114"/>
      <c r="BC439" s="114"/>
      <c r="BD439" s="114"/>
      <c r="BE439" s="114"/>
      <c r="BG439" s="37">
        <f t="shared" si="37"/>
        <v>0</v>
      </c>
      <c r="BK439" s="57">
        <f t="shared" si="38"/>
        <v>0</v>
      </c>
      <c r="BL439" s="57">
        <f t="shared" si="39"/>
        <v>0</v>
      </c>
      <c r="BM439" s="57">
        <f t="shared" si="40"/>
        <v>0</v>
      </c>
      <c r="BN439" s="101">
        <f t="shared" si="41"/>
        <v>0</v>
      </c>
    </row>
    <row r="440" spans="3:66" ht="15" customHeight="1">
      <c r="C440" s="88" t="s">
        <v>774</v>
      </c>
      <c r="D440" s="156" t="str">
        <f>IFERROR(IF(HLOOKUP(Presentación!$N$10,FOL,Presentación!$BA420,FALSE)=0,"",HLOOKUP(Presentación!$N$10,FOL,Presentación!$BA420,FALSE)),"")</f>
        <v/>
      </c>
      <c r="E440" s="157"/>
      <c r="F440" s="158"/>
      <c r="G440" s="265" t="str">
        <f>IFERROR(IF(HLOOKUP(Presentación!$N$10,ENT,Presentación!$BA420,FALSE)=0,"",HLOOKUP(Presentación!$N$10,ENT,Presentación!$BA420,FALSE)),"")</f>
        <v/>
      </c>
      <c r="H440" s="266"/>
      <c r="I440" s="266"/>
      <c r="J440" s="267"/>
      <c r="K440" s="113" t="str">
        <f t="shared" si="36"/>
        <v/>
      </c>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c r="AO440" s="114"/>
      <c r="AP440" s="114"/>
      <c r="AQ440" s="114"/>
      <c r="AR440" s="114"/>
      <c r="AS440" s="114"/>
      <c r="AT440" s="114"/>
      <c r="AU440" s="114"/>
      <c r="AV440" s="114"/>
      <c r="AW440" s="114"/>
      <c r="AX440" s="114"/>
      <c r="AY440" s="114"/>
      <c r="AZ440" s="114"/>
      <c r="BA440" s="114"/>
      <c r="BB440" s="114"/>
      <c r="BC440" s="114"/>
      <c r="BD440" s="114"/>
      <c r="BE440" s="114"/>
      <c r="BG440" s="37">
        <f t="shared" si="37"/>
        <v>0</v>
      </c>
      <c r="BK440" s="57">
        <f t="shared" si="38"/>
        <v>0</v>
      </c>
      <c r="BL440" s="57">
        <f t="shared" si="39"/>
        <v>0</v>
      </c>
      <c r="BM440" s="57">
        <f t="shared" si="40"/>
        <v>0</v>
      </c>
      <c r="BN440" s="101">
        <f t="shared" si="41"/>
        <v>0</v>
      </c>
    </row>
    <row r="441" spans="3:66" ht="15" customHeight="1">
      <c r="C441" s="88" t="s">
        <v>775</v>
      </c>
      <c r="D441" s="156" t="str">
        <f>IFERROR(IF(HLOOKUP(Presentación!$N$10,FOL,Presentación!$BA421,FALSE)=0,"",HLOOKUP(Presentación!$N$10,FOL,Presentación!$BA421,FALSE)),"")</f>
        <v/>
      </c>
      <c r="E441" s="157"/>
      <c r="F441" s="158"/>
      <c r="G441" s="265" t="str">
        <f>IFERROR(IF(HLOOKUP(Presentación!$N$10,ENT,Presentación!$BA421,FALSE)=0,"",HLOOKUP(Presentación!$N$10,ENT,Presentación!$BA421,FALSE)),"")</f>
        <v/>
      </c>
      <c r="H441" s="266"/>
      <c r="I441" s="266"/>
      <c r="J441" s="267"/>
      <c r="K441" s="113" t="str">
        <f t="shared" si="36"/>
        <v/>
      </c>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c r="AO441" s="114"/>
      <c r="AP441" s="114"/>
      <c r="AQ441" s="114"/>
      <c r="AR441" s="114"/>
      <c r="AS441" s="114"/>
      <c r="AT441" s="114"/>
      <c r="AU441" s="114"/>
      <c r="AV441" s="114"/>
      <c r="AW441" s="114"/>
      <c r="AX441" s="114"/>
      <c r="AY441" s="114"/>
      <c r="AZ441" s="114"/>
      <c r="BA441" s="114"/>
      <c r="BB441" s="114"/>
      <c r="BC441" s="114"/>
      <c r="BD441" s="114"/>
      <c r="BE441" s="114"/>
      <c r="BG441" s="37">
        <f t="shared" si="37"/>
        <v>0</v>
      </c>
      <c r="BK441" s="57">
        <f t="shared" si="38"/>
        <v>0</v>
      </c>
      <c r="BL441" s="57">
        <f t="shared" si="39"/>
        <v>0</v>
      </c>
      <c r="BM441" s="57">
        <f t="shared" si="40"/>
        <v>0</v>
      </c>
      <c r="BN441" s="101">
        <f t="shared" si="41"/>
        <v>0</v>
      </c>
    </row>
    <row r="442" spans="3:66" ht="15" customHeight="1">
      <c r="C442" s="88" t="s">
        <v>776</v>
      </c>
      <c r="D442" s="156" t="str">
        <f>IFERROR(IF(HLOOKUP(Presentación!$N$10,FOL,Presentación!$BA422,FALSE)=0,"",HLOOKUP(Presentación!$N$10,FOL,Presentación!$BA422,FALSE)),"")</f>
        <v/>
      </c>
      <c r="E442" s="157"/>
      <c r="F442" s="158"/>
      <c r="G442" s="265" t="str">
        <f>IFERROR(IF(HLOOKUP(Presentación!$N$10,ENT,Presentación!$BA422,FALSE)=0,"",HLOOKUP(Presentación!$N$10,ENT,Presentación!$BA422,FALSE)),"")</f>
        <v/>
      </c>
      <c r="H442" s="266"/>
      <c r="I442" s="266"/>
      <c r="J442" s="267"/>
      <c r="K442" s="113" t="str">
        <f t="shared" si="36"/>
        <v/>
      </c>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c r="AO442" s="114"/>
      <c r="AP442" s="114"/>
      <c r="AQ442" s="114"/>
      <c r="AR442" s="114"/>
      <c r="AS442" s="114"/>
      <c r="AT442" s="114"/>
      <c r="AU442" s="114"/>
      <c r="AV442" s="114"/>
      <c r="AW442" s="114"/>
      <c r="AX442" s="114"/>
      <c r="AY442" s="114"/>
      <c r="AZ442" s="114"/>
      <c r="BA442" s="114"/>
      <c r="BB442" s="114"/>
      <c r="BC442" s="114"/>
      <c r="BD442" s="114"/>
      <c r="BE442" s="114"/>
      <c r="BG442" s="37">
        <f t="shared" si="37"/>
        <v>0</v>
      </c>
      <c r="BK442" s="57">
        <f t="shared" si="38"/>
        <v>0</v>
      </c>
      <c r="BL442" s="57">
        <f t="shared" si="39"/>
        <v>0</v>
      </c>
      <c r="BM442" s="57">
        <f t="shared" si="40"/>
        <v>0</v>
      </c>
      <c r="BN442" s="101">
        <f t="shared" si="41"/>
        <v>0</v>
      </c>
    </row>
    <row r="443" spans="3:66" ht="15" customHeight="1">
      <c r="C443" s="88" t="s">
        <v>777</v>
      </c>
      <c r="D443" s="156" t="str">
        <f>IFERROR(IF(HLOOKUP(Presentación!$N$10,FOL,Presentación!$BA423,FALSE)=0,"",HLOOKUP(Presentación!$N$10,FOL,Presentación!$BA423,FALSE)),"")</f>
        <v/>
      </c>
      <c r="E443" s="157"/>
      <c r="F443" s="158"/>
      <c r="G443" s="265" t="str">
        <f>IFERROR(IF(HLOOKUP(Presentación!$N$10,ENT,Presentación!$BA423,FALSE)=0,"",HLOOKUP(Presentación!$N$10,ENT,Presentación!$BA423,FALSE)),"")</f>
        <v/>
      </c>
      <c r="H443" s="266"/>
      <c r="I443" s="266"/>
      <c r="J443" s="267"/>
      <c r="K443" s="113" t="str">
        <f t="shared" si="36"/>
        <v/>
      </c>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c r="AO443" s="114"/>
      <c r="AP443" s="114"/>
      <c r="AQ443" s="114"/>
      <c r="AR443" s="114"/>
      <c r="AS443" s="114"/>
      <c r="AT443" s="114"/>
      <c r="AU443" s="114"/>
      <c r="AV443" s="114"/>
      <c r="AW443" s="114"/>
      <c r="AX443" s="114"/>
      <c r="AY443" s="114"/>
      <c r="AZ443" s="114"/>
      <c r="BA443" s="114"/>
      <c r="BB443" s="114"/>
      <c r="BC443" s="114"/>
      <c r="BD443" s="114"/>
      <c r="BE443" s="114"/>
      <c r="BG443" s="37">
        <f t="shared" si="37"/>
        <v>0</v>
      </c>
      <c r="BK443" s="57">
        <f t="shared" si="38"/>
        <v>0</v>
      </c>
      <c r="BL443" s="57">
        <f t="shared" si="39"/>
        <v>0</v>
      </c>
      <c r="BM443" s="57">
        <f t="shared" si="40"/>
        <v>0</v>
      </c>
      <c r="BN443" s="101">
        <f t="shared" si="41"/>
        <v>0</v>
      </c>
    </row>
    <row r="444" spans="3:66" ht="15" customHeight="1">
      <c r="C444" s="88" t="s">
        <v>778</v>
      </c>
      <c r="D444" s="156" t="str">
        <f>IFERROR(IF(HLOOKUP(Presentación!$N$10,FOL,Presentación!$BA424,FALSE)=0,"",HLOOKUP(Presentación!$N$10,FOL,Presentación!$BA424,FALSE)),"")</f>
        <v/>
      </c>
      <c r="E444" s="157"/>
      <c r="F444" s="158"/>
      <c r="G444" s="265" t="str">
        <f>IFERROR(IF(HLOOKUP(Presentación!$N$10,ENT,Presentación!$BA424,FALSE)=0,"",HLOOKUP(Presentación!$N$10,ENT,Presentación!$BA424,FALSE)),"")</f>
        <v/>
      </c>
      <c r="H444" s="266"/>
      <c r="I444" s="266"/>
      <c r="J444" s="267"/>
      <c r="K444" s="113" t="str">
        <f t="shared" si="36"/>
        <v/>
      </c>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c r="AO444" s="114"/>
      <c r="AP444" s="114"/>
      <c r="AQ444" s="114"/>
      <c r="AR444" s="114"/>
      <c r="AS444" s="114"/>
      <c r="AT444" s="114"/>
      <c r="AU444" s="114"/>
      <c r="AV444" s="114"/>
      <c r="AW444" s="114"/>
      <c r="AX444" s="114"/>
      <c r="AY444" s="114"/>
      <c r="AZ444" s="114"/>
      <c r="BA444" s="114"/>
      <c r="BB444" s="114"/>
      <c r="BC444" s="114"/>
      <c r="BD444" s="114"/>
      <c r="BE444" s="114"/>
      <c r="BG444" s="37">
        <f t="shared" si="37"/>
        <v>0</v>
      </c>
      <c r="BK444" s="57">
        <f t="shared" si="38"/>
        <v>0</v>
      </c>
      <c r="BL444" s="57">
        <f t="shared" si="39"/>
        <v>0</v>
      </c>
      <c r="BM444" s="57">
        <f t="shared" si="40"/>
        <v>0</v>
      </c>
      <c r="BN444" s="101">
        <f t="shared" si="41"/>
        <v>0</v>
      </c>
    </row>
    <row r="445" spans="3:66" ht="15" customHeight="1">
      <c r="C445" s="88" t="s">
        <v>779</v>
      </c>
      <c r="D445" s="156" t="str">
        <f>IFERROR(IF(HLOOKUP(Presentación!$N$10,FOL,Presentación!$BA425,FALSE)=0,"",HLOOKUP(Presentación!$N$10,FOL,Presentación!$BA425,FALSE)),"")</f>
        <v/>
      </c>
      <c r="E445" s="157"/>
      <c r="F445" s="158"/>
      <c r="G445" s="265" t="str">
        <f>IFERROR(IF(HLOOKUP(Presentación!$N$10,ENT,Presentación!$BA425,FALSE)=0,"",HLOOKUP(Presentación!$N$10,ENT,Presentación!$BA425,FALSE)),"")</f>
        <v/>
      </c>
      <c r="H445" s="266"/>
      <c r="I445" s="266"/>
      <c r="J445" s="267"/>
      <c r="K445" s="113" t="str">
        <f t="shared" si="36"/>
        <v/>
      </c>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c r="AO445" s="114"/>
      <c r="AP445" s="114"/>
      <c r="AQ445" s="114"/>
      <c r="AR445" s="114"/>
      <c r="AS445" s="114"/>
      <c r="AT445" s="114"/>
      <c r="AU445" s="114"/>
      <c r="AV445" s="114"/>
      <c r="AW445" s="114"/>
      <c r="AX445" s="114"/>
      <c r="AY445" s="114"/>
      <c r="AZ445" s="114"/>
      <c r="BA445" s="114"/>
      <c r="BB445" s="114"/>
      <c r="BC445" s="114"/>
      <c r="BD445" s="114"/>
      <c r="BE445" s="114"/>
      <c r="BG445" s="37">
        <f t="shared" si="37"/>
        <v>0</v>
      </c>
      <c r="BK445" s="57">
        <f t="shared" si="38"/>
        <v>0</v>
      </c>
      <c r="BL445" s="57">
        <f t="shared" si="39"/>
        <v>0</v>
      </c>
      <c r="BM445" s="57">
        <f t="shared" si="40"/>
        <v>0</v>
      </c>
      <c r="BN445" s="101">
        <f t="shared" si="41"/>
        <v>0</v>
      </c>
    </row>
    <row r="446" spans="3:66" ht="15" customHeight="1">
      <c r="C446" s="88" t="s">
        <v>780</v>
      </c>
      <c r="D446" s="156" t="str">
        <f>IFERROR(IF(HLOOKUP(Presentación!$N$10,FOL,Presentación!$BA426,FALSE)=0,"",HLOOKUP(Presentación!$N$10,FOL,Presentación!$BA426,FALSE)),"")</f>
        <v/>
      </c>
      <c r="E446" s="157"/>
      <c r="F446" s="158"/>
      <c r="G446" s="265" t="str">
        <f>IFERROR(IF(HLOOKUP(Presentación!$N$10,ENT,Presentación!$BA426,FALSE)=0,"",HLOOKUP(Presentación!$N$10,ENT,Presentación!$BA426,FALSE)),"")</f>
        <v/>
      </c>
      <c r="H446" s="266"/>
      <c r="I446" s="266"/>
      <c r="J446" s="267"/>
      <c r="K446" s="113" t="str">
        <f t="shared" si="36"/>
        <v/>
      </c>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c r="AO446" s="114"/>
      <c r="AP446" s="114"/>
      <c r="AQ446" s="114"/>
      <c r="AR446" s="114"/>
      <c r="AS446" s="114"/>
      <c r="AT446" s="114"/>
      <c r="AU446" s="114"/>
      <c r="AV446" s="114"/>
      <c r="AW446" s="114"/>
      <c r="AX446" s="114"/>
      <c r="AY446" s="114"/>
      <c r="AZ446" s="114"/>
      <c r="BA446" s="114"/>
      <c r="BB446" s="114"/>
      <c r="BC446" s="114"/>
      <c r="BD446" s="114"/>
      <c r="BE446" s="114"/>
      <c r="BG446" s="37">
        <f t="shared" si="37"/>
        <v>0</v>
      </c>
      <c r="BK446" s="57">
        <f t="shared" si="38"/>
        <v>0</v>
      </c>
      <c r="BL446" s="57">
        <f t="shared" si="39"/>
        <v>0</v>
      </c>
      <c r="BM446" s="57">
        <f t="shared" si="40"/>
        <v>0</v>
      </c>
      <c r="BN446" s="101">
        <f t="shared" si="41"/>
        <v>0</v>
      </c>
    </row>
    <row r="447" spans="3:66" ht="15" customHeight="1">
      <c r="C447" s="88" t="s">
        <v>781</v>
      </c>
      <c r="D447" s="156" t="str">
        <f>IFERROR(IF(HLOOKUP(Presentación!$N$10,FOL,Presentación!$BA427,FALSE)=0,"",HLOOKUP(Presentación!$N$10,FOL,Presentación!$BA427,FALSE)),"")</f>
        <v/>
      </c>
      <c r="E447" s="157"/>
      <c r="F447" s="158"/>
      <c r="G447" s="265" t="str">
        <f>IFERROR(IF(HLOOKUP(Presentación!$N$10,ENT,Presentación!$BA427,FALSE)=0,"",HLOOKUP(Presentación!$N$10,ENT,Presentación!$BA427,FALSE)),"")</f>
        <v/>
      </c>
      <c r="H447" s="266"/>
      <c r="I447" s="266"/>
      <c r="J447" s="267"/>
      <c r="K447" s="113" t="str">
        <f t="shared" si="36"/>
        <v/>
      </c>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c r="AO447" s="114"/>
      <c r="AP447" s="114"/>
      <c r="AQ447" s="114"/>
      <c r="AR447" s="114"/>
      <c r="AS447" s="114"/>
      <c r="AT447" s="114"/>
      <c r="AU447" s="114"/>
      <c r="AV447" s="114"/>
      <c r="AW447" s="114"/>
      <c r="AX447" s="114"/>
      <c r="AY447" s="114"/>
      <c r="AZ447" s="114"/>
      <c r="BA447" s="114"/>
      <c r="BB447" s="114"/>
      <c r="BC447" s="114"/>
      <c r="BD447" s="114"/>
      <c r="BE447" s="114"/>
      <c r="BG447" s="37">
        <f t="shared" si="37"/>
        <v>0</v>
      </c>
      <c r="BK447" s="57">
        <f t="shared" si="38"/>
        <v>0</v>
      </c>
      <c r="BL447" s="57">
        <f t="shared" si="39"/>
        <v>0</v>
      </c>
      <c r="BM447" s="57">
        <f t="shared" si="40"/>
        <v>0</v>
      </c>
      <c r="BN447" s="101">
        <f t="shared" si="41"/>
        <v>0</v>
      </c>
    </row>
    <row r="448" spans="3:66" ht="15" customHeight="1">
      <c r="C448" s="88" t="s">
        <v>782</v>
      </c>
      <c r="D448" s="156" t="str">
        <f>IFERROR(IF(HLOOKUP(Presentación!$N$10,FOL,Presentación!$BA428,FALSE)=0,"",HLOOKUP(Presentación!$N$10,FOL,Presentación!$BA428,FALSE)),"")</f>
        <v/>
      </c>
      <c r="E448" s="157"/>
      <c r="F448" s="158"/>
      <c r="G448" s="265" t="str">
        <f>IFERROR(IF(HLOOKUP(Presentación!$N$10,ENT,Presentación!$BA428,FALSE)=0,"",HLOOKUP(Presentación!$N$10,ENT,Presentación!$BA428,FALSE)),"")</f>
        <v/>
      </c>
      <c r="H448" s="266"/>
      <c r="I448" s="266"/>
      <c r="J448" s="267"/>
      <c r="K448" s="113" t="str">
        <f t="shared" si="36"/>
        <v/>
      </c>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c r="AO448" s="114"/>
      <c r="AP448" s="114"/>
      <c r="AQ448" s="114"/>
      <c r="AR448" s="114"/>
      <c r="AS448" s="114"/>
      <c r="AT448" s="114"/>
      <c r="AU448" s="114"/>
      <c r="AV448" s="114"/>
      <c r="AW448" s="114"/>
      <c r="AX448" s="114"/>
      <c r="AY448" s="114"/>
      <c r="AZ448" s="114"/>
      <c r="BA448" s="114"/>
      <c r="BB448" s="114"/>
      <c r="BC448" s="114"/>
      <c r="BD448" s="114"/>
      <c r="BE448" s="114"/>
      <c r="BG448" s="37">
        <f t="shared" si="37"/>
        <v>0</v>
      </c>
      <c r="BK448" s="57">
        <f t="shared" si="38"/>
        <v>0</v>
      </c>
      <c r="BL448" s="57">
        <f t="shared" si="39"/>
        <v>0</v>
      </c>
      <c r="BM448" s="57">
        <f t="shared" si="40"/>
        <v>0</v>
      </c>
      <c r="BN448" s="101">
        <f t="shared" si="41"/>
        <v>0</v>
      </c>
    </row>
    <row r="449" spans="3:66" ht="15" customHeight="1">
      <c r="C449" s="88" t="s">
        <v>783</v>
      </c>
      <c r="D449" s="156" t="str">
        <f>IFERROR(IF(HLOOKUP(Presentación!$N$10,FOL,Presentación!$BA429,FALSE)=0,"",HLOOKUP(Presentación!$N$10,FOL,Presentación!$BA429,FALSE)),"")</f>
        <v/>
      </c>
      <c r="E449" s="157"/>
      <c r="F449" s="158"/>
      <c r="G449" s="265" t="str">
        <f>IFERROR(IF(HLOOKUP(Presentación!$N$10,ENT,Presentación!$BA429,FALSE)=0,"",HLOOKUP(Presentación!$N$10,ENT,Presentación!$BA429,FALSE)),"")</f>
        <v/>
      </c>
      <c r="H449" s="266"/>
      <c r="I449" s="266"/>
      <c r="J449" s="267"/>
      <c r="K449" s="113" t="str">
        <f t="shared" si="36"/>
        <v/>
      </c>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c r="AO449" s="114"/>
      <c r="AP449" s="114"/>
      <c r="AQ449" s="114"/>
      <c r="AR449" s="114"/>
      <c r="AS449" s="114"/>
      <c r="AT449" s="114"/>
      <c r="AU449" s="114"/>
      <c r="AV449" s="114"/>
      <c r="AW449" s="114"/>
      <c r="AX449" s="114"/>
      <c r="AY449" s="114"/>
      <c r="AZ449" s="114"/>
      <c r="BA449" s="114"/>
      <c r="BB449" s="114"/>
      <c r="BC449" s="114"/>
      <c r="BD449" s="114"/>
      <c r="BE449" s="114"/>
      <c r="BG449" s="37">
        <f t="shared" si="37"/>
        <v>0</v>
      </c>
      <c r="BK449" s="57">
        <f t="shared" si="38"/>
        <v>0</v>
      </c>
      <c r="BL449" s="57">
        <f t="shared" si="39"/>
        <v>0</v>
      </c>
      <c r="BM449" s="57">
        <f t="shared" si="40"/>
        <v>0</v>
      </c>
      <c r="BN449" s="101">
        <f t="shared" si="41"/>
        <v>0</v>
      </c>
    </row>
    <row r="450" spans="3:66" ht="15" customHeight="1">
      <c r="C450" s="88" t="s">
        <v>784</v>
      </c>
      <c r="D450" s="156" t="str">
        <f>IFERROR(IF(HLOOKUP(Presentación!$N$10,FOL,Presentación!$BA430,FALSE)=0,"",HLOOKUP(Presentación!$N$10,FOL,Presentación!$BA430,FALSE)),"")</f>
        <v/>
      </c>
      <c r="E450" s="157"/>
      <c r="F450" s="158"/>
      <c r="G450" s="265" t="str">
        <f>IFERROR(IF(HLOOKUP(Presentación!$N$10,ENT,Presentación!$BA430,FALSE)=0,"",HLOOKUP(Presentación!$N$10,ENT,Presentación!$BA430,FALSE)),"")</f>
        <v/>
      </c>
      <c r="H450" s="266"/>
      <c r="I450" s="266"/>
      <c r="J450" s="267"/>
      <c r="K450" s="113" t="str">
        <f t="shared" si="36"/>
        <v/>
      </c>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c r="AO450" s="114"/>
      <c r="AP450" s="114"/>
      <c r="AQ450" s="114"/>
      <c r="AR450" s="114"/>
      <c r="AS450" s="114"/>
      <c r="AT450" s="114"/>
      <c r="AU450" s="114"/>
      <c r="AV450" s="114"/>
      <c r="AW450" s="114"/>
      <c r="AX450" s="114"/>
      <c r="AY450" s="114"/>
      <c r="AZ450" s="114"/>
      <c r="BA450" s="114"/>
      <c r="BB450" s="114"/>
      <c r="BC450" s="114"/>
      <c r="BD450" s="114"/>
      <c r="BE450" s="114"/>
      <c r="BG450" s="37">
        <f t="shared" si="37"/>
        <v>0</v>
      </c>
      <c r="BK450" s="57">
        <f t="shared" si="38"/>
        <v>0</v>
      </c>
      <c r="BL450" s="57">
        <f t="shared" si="39"/>
        <v>0</v>
      </c>
      <c r="BM450" s="57">
        <f t="shared" si="40"/>
        <v>0</v>
      </c>
      <c r="BN450" s="101">
        <f t="shared" si="41"/>
        <v>0</v>
      </c>
    </row>
    <row r="451" spans="3:66" ht="15" customHeight="1">
      <c r="C451" s="88" t="s">
        <v>785</v>
      </c>
      <c r="D451" s="156" t="str">
        <f>IFERROR(IF(HLOOKUP(Presentación!$N$10,FOL,Presentación!$BA431,FALSE)=0,"",HLOOKUP(Presentación!$N$10,FOL,Presentación!$BA431,FALSE)),"")</f>
        <v/>
      </c>
      <c r="E451" s="157"/>
      <c r="F451" s="158"/>
      <c r="G451" s="265" t="str">
        <f>IFERROR(IF(HLOOKUP(Presentación!$N$10,ENT,Presentación!$BA431,FALSE)=0,"",HLOOKUP(Presentación!$N$10,ENT,Presentación!$BA431,FALSE)),"")</f>
        <v/>
      </c>
      <c r="H451" s="266"/>
      <c r="I451" s="266"/>
      <c r="J451" s="267"/>
      <c r="K451" s="113" t="str">
        <f t="shared" si="36"/>
        <v/>
      </c>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c r="AO451" s="114"/>
      <c r="AP451" s="114"/>
      <c r="AQ451" s="114"/>
      <c r="AR451" s="114"/>
      <c r="AS451" s="114"/>
      <c r="AT451" s="114"/>
      <c r="AU451" s="114"/>
      <c r="AV451" s="114"/>
      <c r="AW451" s="114"/>
      <c r="AX451" s="114"/>
      <c r="AY451" s="114"/>
      <c r="AZ451" s="114"/>
      <c r="BA451" s="114"/>
      <c r="BB451" s="114"/>
      <c r="BC451" s="114"/>
      <c r="BD451" s="114"/>
      <c r="BE451" s="114"/>
      <c r="BG451" s="37">
        <f t="shared" si="37"/>
        <v>0</v>
      </c>
      <c r="BK451" s="57">
        <f t="shared" si="38"/>
        <v>0</v>
      </c>
      <c r="BL451" s="57">
        <f t="shared" si="39"/>
        <v>0</v>
      </c>
      <c r="BM451" s="57">
        <f t="shared" si="40"/>
        <v>0</v>
      </c>
      <c r="BN451" s="101">
        <f t="shared" si="41"/>
        <v>0</v>
      </c>
    </row>
    <row r="452" spans="3:66" ht="15" customHeight="1">
      <c r="C452" s="88" t="s">
        <v>786</v>
      </c>
      <c r="D452" s="156" t="str">
        <f>IFERROR(IF(HLOOKUP(Presentación!$N$10,FOL,Presentación!$BA432,FALSE)=0,"",HLOOKUP(Presentación!$N$10,FOL,Presentación!$BA432,FALSE)),"")</f>
        <v/>
      </c>
      <c r="E452" s="157"/>
      <c r="F452" s="158"/>
      <c r="G452" s="265" t="str">
        <f>IFERROR(IF(HLOOKUP(Presentación!$N$10,ENT,Presentación!$BA432,FALSE)=0,"",HLOOKUP(Presentación!$N$10,ENT,Presentación!$BA432,FALSE)),"")</f>
        <v/>
      </c>
      <c r="H452" s="266"/>
      <c r="I452" s="266"/>
      <c r="J452" s="267"/>
      <c r="K452" s="113" t="str">
        <f t="shared" si="36"/>
        <v/>
      </c>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c r="AO452" s="114"/>
      <c r="AP452" s="114"/>
      <c r="AQ452" s="114"/>
      <c r="AR452" s="114"/>
      <c r="AS452" s="114"/>
      <c r="AT452" s="114"/>
      <c r="AU452" s="114"/>
      <c r="AV452" s="114"/>
      <c r="AW452" s="114"/>
      <c r="AX452" s="114"/>
      <c r="AY452" s="114"/>
      <c r="AZ452" s="114"/>
      <c r="BA452" s="114"/>
      <c r="BB452" s="114"/>
      <c r="BC452" s="114"/>
      <c r="BD452" s="114"/>
      <c r="BE452" s="114"/>
      <c r="BG452" s="37">
        <f t="shared" si="37"/>
        <v>0</v>
      </c>
      <c r="BK452" s="57">
        <f t="shared" si="38"/>
        <v>0</v>
      </c>
      <c r="BL452" s="57">
        <f t="shared" si="39"/>
        <v>0</v>
      </c>
      <c r="BM452" s="57">
        <f t="shared" si="40"/>
        <v>0</v>
      </c>
      <c r="BN452" s="101">
        <f t="shared" si="41"/>
        <v>0</v>
      </c>
    </row>
    <row r="453" spans="3:66" ht="15" customHeight="1">
      <c r="C453" s="88" t="s">
        <v>787</v>
      </c>
      <c r="D453" s="156" t="str">
        <f>IFERROR(IF(HLOOKUP(Presentación!$N$10,FOL,Presentación!$BA433,FALSE)=0,"",HLOOKUP(Presentación!$N$10,FOL,Presentación!$BA433,FALSE)),"")</f>
        <v/>
      </c>
      <c r="E453" s="157"/>
      <c r="F453" s="158"/>
      <c r="G453" s="265" t="str">
        <f>IFERROR(IF(HLOOKUP(Presentación!$N$10,ENT,Presentación!$BA433,FALSE)=0,"",HLOOKUP(Presentación!$N$10,ENT,Presentación!$BA433,FALSE)),"")</f>
        <v/>
      </c>
      <c r="H453" s="266"/>
      <c r="I453" s="266"/>
      <c r="J453" s="267"/>
      <c r="K453" s="113" t="str">
        <f t="shared" si="36"/>
        <v/>
      </c>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c r="AO453" s="114"/>
      <c r="AP453" s="114"/>
      <c r="AQ453" s="114"/>
      <c r="AR453" s="114"/>
      <c r="AS453" s="114"/>
      <c r="AT453" s="114"/>
      <c r="AU453" s="114"/>
      <c r="AV453" s="114"/>
      <c r="AW453" s="114"/>
      <c r="AX453" s="114"/>
      <c r="AY453" s="114"/>
      <c r="AZ453" s="114"/>
      <c r="BA453" s="114"/>
      <c r="BB453" s="114"/>
      <c r="BC453" s="114"/>
      <c r="BD453" s="114"/>
      <c r="BE453" s="114"/>
      <c r="BG453" s="37">
        <f t="shared" si="37"/>
        <v>0</v>
      </c>
      <c r="BK453" s="57">
        <f t="shared" si="38"/>
        <v>0</v>
      </c>
      <c r="BL453" s="57">
        <f t="shared" si="39"/>
        <v>0</v>
      </c>
      <c r="BM453" s="57">
        <f t="shared" si="40"/>
        <v>0</v>
      </c>
      <c r="BN453" s="101">
        <f t="shared" si="41"/>
        <v>0</v>
      </c>
    </row>
    <row r="454" spans="3:66" ht="15" customHeight="1">
      <c r="C454" s="88" t="s">
        <v>788</v>
      </c>
      <c r="D454" s="156" t="str">
        <f>IFERROR(IF(HLOOKUP(Presentación!$N$10,FOL,Presentación!$BA434,FALSE)=0,"",HLOOKUP(Presentación!$N$10,FOL,Presentación!$BA434,FALSE)),"")</f>
        <v/>
      </c>
      <c r="E454" s="157"/>
      <c r="F454" s="158"/>
      <c r="G454" s="265" t="str">
        <f>IFERROR(IF(HLOOKUP(Presentación!$N$10,ENT,Presentación!$BA434,FALSE)=0,"",HLOOKUP(Presentación!$N$10,ENT,Presentación!$BA434,FALSE)),"")</f>
        <v/>
      </c>
      <c r="H454" s="266"/>
      <c r="I454" s="266"/>
      <c r="J454" s="267"/>
      <c r="K454" s="113" t="str">
        <f t="shared" si="36"/>
        <v/>
      </c>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c r="AO454" s="114"/>
      <c r="AP454" s="114"/>
      <c r="AQ454" s="114"/>
      <c r="AR454" s="114"/>
      <c r="AS454" s="114"/>
      <c r="AT454" s="114"/>
      <c r="AU454" s="114"/>
      <c r="AV454" s="114"/>
      <c r="AW454" s="114"/>
      <c r="AX454" s="114"/>
      <c r="AY454" s="114"/>
      <c r="AZ454" s="114"/>
      <c r="BA454" s="114"/>
      <c r="BB454" s="114"/>
      <c r="BC454" s="114"/>
      <c r="BD454" s="114"/>
      <c r="BE454" s="114"/>
      <c r="BG454" s="37">
        <f t="shared" si="37"/>
        <v>0</v>
      </c>
      <c r="BK454" s="57">
        <f t="shared" si="38"/>
        <v>0</v>
      </c>
      <c r="BL454" s="57">
        <f t="shared" si="39"/>
        <v>0</v>
      </c>
      <c r="BM454" s="57">
        <f t="shared" si="40"/>
        <v>0</v>
      </c>
      <c r="BN454" s="101">
        <f t="shared" si="41"/>
        <v>0</v>
      </c>
    </row>
    <row r="455" spans="3:66" ht="15" customHeight="1">
      <c r="C455" s="88" t="s">
        <v>789</v>
      </c>
      <c r="D455" s="156" t="str">
        <f>IFERROR(IF(HLOOKUP(Presentación!$N$10,FOL,Presentación!$BA435,FALSE)=0,"",HLOOKUP(Presentación!$N$10,FOL,Presentación!$BA435,FALSE)),"")</f>
        <v/>
      </c>
      <c r="E455" s="157"/>
      <c r="F455" s="158"/>
      <c r="G455" s="265" t="str">
        <f>IFERROR(IF(HLOOKUP(Presentación!$N$10,ENT,Presentación!$BA435,FALSE)=0,"",HLOOKUP(Presentación!$N$10,ENT,Presentación!$BA435,FALSE)),"")</f>
        <v/>
      </c>
      <c r="H455" s="266"/>
      <c r="I455" s="266"/>
      <c r="J455" s="267"/>
      <c r="K455" s="113" t="str">
        <f t="shared" si="36"/>
        <v/>
      </c>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c r="AO455" s="114"/>
      <c r="AP455" s="114"/>
      <c r="AQ455" s="114"/>
      <c r="AR455" s="114"/>
      <c r="AS455" s="114"/>
      <c r="AT455" s="114"/>
      <c r="AU455" s="114"/>
      <c r="AV455" s="114"/>
      <c r="AW455" s="114"/>
      <c r="AX455" s="114"/>
      <c r="AY455" s="114"/>
      <c r="AZ455" s="114"/>
      <c r="BA455" s="114"/>
      <c r="BB455" s="114"/>
      <c r="BC455" s="114"/>
      <c r="BD455" s="114"/>
      <c r="BE455" s="114"/>
      <c r="BG455" s="37">
        <f t="shared" si="37"/>
        <v>0</v>
      </c>
      <c r="BK455" s="57">
        <f t="shared" si="38"/>
        <v>0</v>
      </c>
      <c r="BL455" s="57">
        <f t="shared" si="39"/>
        <v>0</v>
      </c>
      <c r="BM455" s="57">
        <f t="shared" si="40"/>
        <v>0</v>
      </c>
      <c r="BN455" s="101">
        <f t="shared" si="41"/>
        <v>0</v>
      </c>
    </row>
    <row r="456" spans="3:66" ht="15" customHeight="1">
      <c r="C456" s="88" t="s">
        <v>790</v>
      </c>
      <c r="D456" s="156" t="str">
        <f>IFERROR(IF(HLOOKUP(Presentación!$N$10,FOL,Presentación!$BA436,FALSE)=0,"",HLOOKUP(Presentación!$N$10,FOL,Presentación!$BA436,FALSE)),"")</f>
        <v/>
      </c>
      <c r="E456" s="157"/>
      <c r="F456" s="158"/>
      <c r="G456" s="265" t="str">
        <f>IFERROR(IF(HLOOKUP(Presentación!$N$10,ENT,Presentación!$BA436,FALSE)=0,"",HLOOKUP(Presentación!$N$10,ENT,Presentación!$BA436,FALSE)),"")</f>
        <v/>
      </c>
      <c r="H456" s="266"/>
      <c r="I456" s="266"/>
      <c r="J456" s="267"/>
      <c r="K456" s="113" t="str">
        <f t="shared" si="36"/>
        <v/>
      </c>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c r="AO456" s="114"/>
      <c r="AP456" s="114"/>
      <c r="AQ456" s="114"/>
      <c r="AR456" s="114"/>
      <c r="AS456" s="114"/>
      <c r="AT456" s="114"/>
      <c r="AU456" s="114"/>
      <c r="AV456" s="114"/>
      <c r="AW456" s="114"/>
      <c r="AX456" s="114"/>
      <c r="AY456" s="114"/>
      <c r="AZ456" s="114"/>
      <c r="BA456" s="114"/>
      <c r="BB456" s="114"/>
      <c r="BC456" s="114"/>
      <c r="BD456" s="114"/>
      <c r="BE456" s="114"/>
      <c r="BG456" s="37">
        <f t="shared" si="37"/>
        <v>0</v>
      </c>
      <c r="BK456" s="57">
        <f t="shared" si="38"/>
        <v>0</v>
      </c>
      <c r="BL456" s="57">
        <f t="shared" si="39"/>
        <v>0</v>
      </c>
      <c r="BM456" s="57">
        <f t="shared" si="40"/>
        <v>0</v>
      </c>
      <c r="BN456" s="101">
        <f t="shared" si="41"/>
        <v>0</v>
      </c>
    </row>
    <row r="457" spans="3:66" ht="15" customHeight="1">
      <c r="C457" s="88" t="s">
        <v>791</v>
      </c>
      <c r="D457" s="156" t="str">
        <f>IFERROR(IF(HLOOKUP(Presentación!$N$10,FOL,Presentación!$BA437,FALSE)=0,"",HLOOKUP(Presentación!$N$10,FOL,Presentación!$BA437,FALSE)),"")</f>
        <v/>
      </c>
      <c r="E457" s="157"/>
      <c r="F457" s="158"/>
      <c r="G457" s="265" t="str">
        <f>IFERROR(IF(HLOOKUP(Presentación!$N$10,ENT,Presentación!$BA437,FALSE)=0,"",HLOOKUP(Presentación!$N$10,ENT,Presentación!$BA437,FALSE)),"")</f>
        <v/>
      </c>
      <c r="H457" s="266"/>
      <c r="I457" s="266"/>
      <c r="J457" s="267"/>
      <c r="K457" s="113" t="str">
        <f t="shared" si="36"/>
        <v/>
      </c>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c r="AO457" s="114"/>
      <c r="AP457" s="114"/>
      <c r="AQ457" s="114"/>
      <c r="AR457" s="114"/>
      <c r="AS457" s="114"/>
      <c r="AT457" s="114"/>
      <c r="AU457" s="114"/>
      <c r="AV457" s="114"/>
      <c r="AW457" s="114"/>
      <c r="AX457" s="114"/>
      <c r="AY457" s="114"/>
      <c r="AZ457" s="114"/>
      <c r="BA457" s="114"/>
      <c r="BB457" s="114"/>
      <c r="BC457" s="114"/>
      <c r="BD457" s="114"/>
      <c r="BE457" s="114"/>
      <c r="BG457" s="37">
        <f t="shared" si="37"/>
        <v>0</v>
      </c>
      <c r="BK457" s="57">
        <f t="shared" si="38"/>
        <v>0</v>
      </c>
      <c r="BL457" s="57">
        <f t="shared" si="39"/>
        <v>0</v>
      </c>
      <c r="BM457" s="57">
        <f t="shared" si="40"/>
        <v>0</v>
      </c>
      <c r="BN457" s="101">
        <f t="shared" si="41"/>
        <v>0</v>
      </c>
    </row>
    <row r="458" spans="3:66" ht="15" customHeight="1">
      <c r="C458" s="88" t="s">
        <v>792</v>
      </c>
      <c r="D458" s="156" t="str">
        <f>IFERROR(IF(HLOOKUP(Presentación!$N$10,FOL,Presentación!$BA438,FALSE)=0,"",HLOOKUP(Presentación!$N$10,FOL,Presentación!$BA438,FALSE)),"")</f>
        <v/>
      </c>
      <c r="E458" s="157"/>
      <c r="F458" s="158"/>
      <c r="G458" s="265" t="str">
        <f>IFERROR(IF(HLOOKUP(Presentación!$N$10,ENT,Presentación!$BA438,FALSE)=0,"",HLOOKUP(Presentación!$N$10,ENT,Presentación!$BA438,FALSE)),"")</f>
        <v/>
      </c>
      <c r="H458" s="266"/>
      <c r="I458" s="266"/>
      <c r="J458" s="267"/>
      <c r="K458" s="113" t="str">
        <f t="shared" si="36"/>
        <v/>
      </c>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c r="AO458" s="114"/>
      <c r="AP458" s="114"/>
      <c r="AQ458" s="114"/>
      <c r="AR458" s="114"/>
      <c r="AS458" s="114"/>
      <c r="AT458" s="114"/>
      <c r="AU458" s="114"/>
      <c r="AV458" s="114"/>
      <c r="AW458" s="114"/>
      <c r="AX458" s="114"/>
      <c r="AY458" s="114"/>
      <c r="AZ458" s="114"/>
      <c r="BA458" s="114"/>
      <c r="BB458" s="114"/>
      <c r="BC458" s="114"/>
      <c r="BD458" s="114"/>
      <c r="BE458" s="114"/>
      <c r="BG458" s="37">
        <f t="shared" si="37"/>
        <v>0</v>
      </c>
      <c r="BK458" s="57">
        <f t="shared" si="38"/>
        <v>0</v>
      </c>
      <c r="BL458" s="57">
        <f t="shared" si="39"/>
        <v>0</v>
      </c>
      <c r="BM458" s="57">
        <f t="shared" si="40"/>
        <v>0</v>
      </c>
      <c r="BN458" s="101">
        <f t="shared" si="41"/>
        <v>0</v>
      </c>
    </row>
    <row r="459" spans="3:66" ht="15" customHeight="1">
      <c r="C459" s="88" t="s">
        <v>793</v>
      </c>
      <c r="D459" s="156" t="str">
        <f>IFERROR(IF(HLOOKUP(Presentación!$N$10,FOL,Presentación!$BA439,FALSE)=0,"",HLOOKUP(Presentación!$N$10,FOL,Presentación!$BA439,FALSE)),"")</f>
        <v/>
      </c>
      <c r="E459" s="157"/>
      <c r="F459" s="158"/>
      <c r="G459" s="265" t="str">
        <f>IFERROR(IF(HLOOKUP(Presentación!$N$10,ENT,Presentación!$BA439,FALSE)=0,"",HLOOKUP(Presentación!$N$10,ENT,Presentación!$BA439,FALSE)),"")</f>
        <v/>
      </c>
      <c r="H459" s="266"/>
      <c r="I459" s="266"/>
      <c r="J459" s="267"/>
      <c r="K459" s="113" t="str">
        <f t="shared" si="36"/>
        <v/>
      </c>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c r="AO459" s="114"/>
      <c r="AP459" s="114"/>
      <c r="AQ459" s="114"/>
      <c r="AR459" s="114"/>
      <c r="AS459" s="114"/>
      <c r="AT459" s="114"/>
      <c r="AU459" s="114"/>
      <c r="AV459" s="114"/>
      <c r="AW459" s="114"/>
      <c r="AX459" s="114"/>
      <c r="AY459" s="114"/>
      <c r="AZ459" s="114"/>
      <c r="BA459" s="114"/>
      <c r="BB459" s="114"/>
      <c r="BC459" s="114"/>
      <c r="BD459" s="114"/>
      <c r="BE459" s="114"/>
      <c r="BG459" s="37">
        <f t="shared" si="37"/>
        <v>0</v>
      </c>
      <c r="BK459" s="57">
        <f t="shared" si="38"/>
        <v>0</v>
      </c>
      <c r="BL459" s="57">
        <f t="shared" si="39"/>
        <v>0</v>
      </c>
      <c r="BM459" s="57">
        <f t="shared" si="40"/>
        <v>0</v>
      </c>
      <c r="BN459" s="101">
        <f t="shared" si="41"/>
        <v>0</v>
      </c>
    </row>
    <row r="460" spans="3:66" ht="15" customHeight="1">
      <c r="C460" s="88" t="s">
        <v>794</v>
      </c>
      <c r="D460" s="156" t="str">
        <f>IFERROR(IF(HLOOKUP(Presentación!$N$10,FOL,Presentación!$BA440,FALSE)=0,"",HLOOKUP(Presentación!$N$10,FOL,Presentación!$BA440,FALSE)),"")</f>
        <v/>
      </c>
      <c r="E460" s="157"/>
      <c r="F460" s="158"/>
      <c r="G460" s="265" t="str">
        <f>IFERROR(IF(HLOOKUP(Presentación!$N$10,ENT,Presentación!$BA440,FALSE)=0,"",HLOOKUP(Presentación!$N$10,ENT,Presentación!$BA440,FALSE)),"")</f>
        <v/>
      </c>
      <c r="H460" s="266"/>
      <c r="I460" s="266"/>
      <c r="J460" s="267"/>
      <c r="K460" s="113" t="str">
        <f t="shared" si="36"/>
        <v/>
      </c>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c r="AO460" s="114"/>
      <c r="AP460" s="114"/>
      <c r="AQ460" s="114"/>
      <c r="AR460" s="114"/>
      <c r="AS460" s="114"/>
      <c r="AT460" s="114"/>
      <c r="AU460" s="114"/>
      <c r="AV460" s="114"/>
      <c r="AW460" s="114"/>
      <c r="AX460" s="114"/>
      <c r="AY460" s="114"/>
      <c r="AZ460" s="114"/>
      <c r="BA460" s="114"/>
      <c r="BB460" s="114"/>
      <c r="BC460" s="114"/>
      <c r="BD460" s="114"/>
      <c r="BE460" s="114"/>
      <c r="BG460" s="37">
        <f t="shared" si="37"/>
        <v>0</v>
      </c>
      <c r="BK460" s="57">
        <f t="shared" si="38"/>
        <v>0</v>
      </c>
      <c r="BL460" s="57">
        <f t="shared" si="39"/>
        <v>0</v>
      </c>
      <c r="BM460" s="57">
        <f t="shared" si="40"/>
        <v>0</v>
      </c>
      <c r="BN460" s="101">
        <f t="shared" si="41"/>
        <v>0</v>
      </c>
    </row>
    <row r="461" spans="3:66" ht="15" customHeight="1">
      <c r="C461" s="88" t="s">
        <v>795</v>
      </c>
      <c r="D461" s="156" t="str">
        <f>IFERROR(IF(HLOOKUP(Presentación!$N$10,FOL,Presentación!$BA441,FALSE)=0,"",HLOOKUP(Presentación!$N$10,FOL,Presentación!$BA441,FALSE)),"")</f>
        <v/>
      </c>
      <c r="E461" s="157"/>
      <c r="F461" s="158"/>
      <c r="G461" s="265" t="str">
        <f>IFERROR(IF(HLOOKUP(Presentación!$N$10,ENT,Presentación!$BA441,FALSE)=0,"",HLOOKUP(Presentación!$N$10,ENT,Presentación!$BA441,FALSE)),"")</f>
        <v/>
      </c>
      <c r="H461" s="266"/>
      <c r="I461" s="266"/>
      <c r="J461" s="267"/>
      <c r="K461" s="113" t="str">
        <f t="shared" si="36"/>
        <v/>
      </c>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c r="AO461" s="114"/>
      <c r="AP461" s="114"/>
      <c r="AQ461" s="114"/>
      <c r="AR461" s="114"/>
      <c r="AS461" s="114"/>
      <c r="AT461" s="114"/>
      <c r="AU461" s="114"/>
      <c r="AV461" s="114"/>
      <c r="AW461" s="114"/>
      <c r="AX461" s="114"/>
      <c r="AY461" s="114"/>
      <c r="AZ461" s="114"/>
      <c r="BA461" s="114"/>
      <c r="BB461" s="114"/>
      <c r="BC461" s="114"/>
      <c r="BD461" s="114"/>
      <c r="BE461" s="114"/>
      <c r="BG461" s="37">
        <f t="shared" si="37"/>
        <v>0</v>
      </c>
      <c r="BK461" s="57">
        <f t="shared" si="38"/>
        <v>0</v>
      </c>
      <c r="BL461" s="57">
        <f t="shared" si="39"/>
        <v>0</v>
      </c>
      <c r="BM461" s="57">
        <f t="shared" si="40"/>
        <v>0</v>
      </c>
      <c r="BN461" s="101">
        <f t="shared" si="41"/>
        <v>0</v>
      </c>
    </row>
    <row r="462" spans="3:66" ht="15" customHeight="1">
      <c r="C462" s="88" t="s">
        <v>796</v>
      </c>
      <c r="D462" s="156" t="str">
        <f>IFERROR(IF(HLOOKUP(Presentación!$N$10,FOL,Presentación!$BA442,FALSE)=0,"",HLOOKUP(Presentación!$N$10,FOL,Presentación!$BA442,FALSE)),"")</f>
        <v/>
      </c>
      <c r="E462" s="157"/>
      <c r="F462" s="158"/>
      <c r="G462" s="265" t="str">
        <f>IFERROR(IF(HLOOKUP(Presentación!$N$10,ENT,Presentación!$BA442,FALSE)=0,"",HLOOKUP(Presentación!$N$10,ENT,Presentación!$BA442,FALSE)),"")</f>
        <v/>
      </c>
      <c r="H462" s="266"/>
      <c r="I462" s="266"/>
      <c r="J462" s="267"/>
      <c r="K462" s="113" t="str">
        <f t="shared" si="36"/>
        <v/>
      </c>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c r="AO462" s="114"/>
      <c r="AP462" s="114"/>
      <c r="AQ462" s="114"/>
      <c r="AR462" s="114"/>
      <c r="AS462" s="114"/>
      <c r="AT462" s="114"/>
      <c r="AU462" s="114"/>
      <c r="AV462" s="114"/>
      <c r="AW462" s="114"/>
      <c r="AX462" s="114"/>
      <c r="AY462" s="114"/>
      <c r="AZ462" s="114"/>
      <c r="BA462" s="114"/>
      <c r="BB462" s="114"/>
      <c r="BC462" s="114"/>
      <c r="BD462" s="114"/>
      <c r="BE462" s="114"/>
      <c r="BG462" s="37">
        <f t="shared" si="37"/>
        <v>0</v>
      </c>
      <c r="BK462" s="57">
        <f t="shared" si="38"/>
        <v>0</v>
      </c>
      <c r="BL462" s="57">
        <f t="shared" si="39"/>
        <v>0</v>
      </c>
      <c r="BM462" s="57">
        <f t="shared" si="40"/>
        <v>0</v>
      </c>
      <c r="BN462" s="101">
        <f t="shared" si="41"/>
        <v>0</v>
      </c>
    </row>
    <row r="463" spans="3:66" ht="15" customHeight="1">
      <c r="C463" s="88" t="s">
        <v>797</v>
      </c>
      <c r="D463" s="156" t="str">
        <f>IFERROR(IF(HLOOKUP(Presentación!$N$10,FOL,Presentación!$BA443,FALSE)=0,"",HLOOKUP(Presentación!$N$10,FOL,Presentación!$BA443,FALSE)),"")</f>
        <v/>
      </c>
      <c r="E463" s="157"/>
      <c r="F463" s="158"/>
      <c r="G463" s="265" t="str">
        <f>IFERROR(IF(HLOOKUP(Presentación!$N$10,ENT,Presentación!$BA443,FALSE)=0,"",HLOOKUP(Presentación!$N$10,ENT,Presentación!$BA443,FALSE)),"")</f>
        <v/>
      </c>
      <c r="H463" s="266"/>
      <c r="I463" s="266"/>
      <c r="J463" s="267"/>
      <c r="K463" s="113" t="str">
        <f t="shared" si="36"/>
        <v/>
      </c>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c r="AO463" s="114"/>
      <c r="AP463" s="114"/>
      <c r="AQ463" s="114"/>
      <c r="AR463" s="114"/>
      <c r="AS463" s="114"/>
      <c r="AT463" s="114"/>
      <c r="AU463" s="114"/>
      <c r="AV463" s="114"/>
      <c r="AW463" s="114"/>
      <c r="AX463" s="114"/>
      <c r="AY463" s="114"/>
      <c r="AZ463" s="114"/>
      <c r="BA463" s="114"/>
      <c r="BB463" s="114"/>
      <c r="BC463" s="114"/>
      <c r="BD463" s="114"/>
      <c r="BE463" s="114"/>
      <c r="BG463" s="37">
        <f t="shared" si="37"/>
        <v>0</v>
      </c>
      <c r="BK463" s="57">
        <f t="shared" si="38"/>
        <v>0</v>
      </c>
      <c r="BL463" s="57">
        <f t="shared" si="39"/>
        <v>0</v>
      </c>
      <c r="BM463" s="57">
        <f t="shared" si="40"/>
        <v>0</v>
      </c>
      <c r="BN463" s="101">
        <f t="shared" si="41"/>
        <v>0</v>
      </c>
    </row>
    <row r="464" spans="3:66" ht="15" customHeight="1">
      <c r="C464" s="88" t="s">
        <v>798</v>
      </c>
      <c r="D464" s="156" t="str">
        <f>IFERROR(IF(HLOOKUP(Presentación!$N$10,FOL,Presentación!$BA444,FALSE)=0,"",HLOOKUP(Presentación!$N$10,FOL,Presentación!$BA444,FALSE)),"")</f>
        <v/>
      </c>
      <c r="E464" s="157"/>
      <c r="F464" s="158"/>
      <c r="G464" s="265" t="str">
        <f>IFERROR(IF(HLOOKUP(Presentación!$N$10,ENT,Presentación!$BA444,FALSE)=0,"",HLOOKUP(Presentación!$N$10,ENT,Presentación!$BA444,FALSE)),"")</f>
        <v/>
      </c>
      <c r="H464" s="266"/>
      <c r="I464" s="266"/>
      <c r="J464" s="267"/>
      <c r="K464" s="113" t="str">
        <f t="shared" si="36"/>
        <v/>
      </c>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4"/>
      <c r="AY464" s="114"/>
      <c r="AZ464" s="114"/>
      <c r="BA464" s="114"/>
      <c r="BB464" s="114"/>
      <c r="BC464" s="114"/>
      <c r="BD464" s="114"/>
      <c r="BE464" s="114"/>
      <c r="BG464" s="37">
        <f t="shared" si="37"/>
        <v>0</v>
      </c>
      <c r="BK464" s="57">
        <f t="shared" si="38"/>
        <v>0</v>
      </c>
      <c r="BL464" s="57">
        <f t="shared" si="39"/>
        <v>0</v>
      </c>
      <c r="BM464" s="57">
        <f t="shared" si="40"/>
        <v>0</v>
      </c>
      <c r="BN464" s="101">
        <f t="shared" si="41"/>
        <v>0</v>
      </c>
    </row>
    <row r="465" spans="3:66" ht="15" customHeight="1">
      <c r="C465" s="88" t="s">
        <v>799</v>
      </c>
      <c r="D465" s="156" t="str">
        <f>IFERROR(IF(HLOOKUP(Presentación!$N$10,FOL,Presentación!$BA445,FALSE)=0,"",HLOOKUP(Presentación!$N$10,FOL,Presentación!$BA445,FALSE)),"")</f>
        <v/>
      </c>
      <c r="E465" s="157"/>
      <c r="F465" s="158"/>
      <c r="G465" s="265" t="str">
        <f>IFERROR(IF(HLOOKUP(Presentación!$N$10,ENT,Presentación!$BA445,FALSE)=0,"",HLOOKUP(Presentación!$N$10,ENT,Presentación!$BA445,FALSE)),"")</f>
        <v/>
      </c>
      <c r="H465" s="266"/>
      <c r="I465" s="266"/>
      <c r="J465" s="267"/>
      <c r="K465" s="113" t="str">
        <f t="shared" si="36"/>
        <v/>
      </c>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c r="AO465" s="114"/>
      <c r="AP465" s="114"/>
      <c r="AQ465" s="114"/>
      <c r="AR465" s="114"/>
      <c r="AS465" s="114"/>
      <c r="AT465" s="114"/>
      <c r="AU465" s="114"/>
      <c r="AV465" s="114"/>
      <c r="AW465" s="114"/>
      <c r="AX465" s="114"/>
      <c r="AY465" s="114"/>
      <c r="AZ465" s="114"/>
      <c r="BA465" s="114"/>
      <c r="BB465" s="114"/>
      <c r="BC465" s="114"/>
      <c r="BD465" s="114"/>
      <c r="BE465" s="114"/>
      <c r="BG465" s="37">
        <f t="shared" si="37"/>
        <v>0</v>
      </c>
      <c r="BK465" s="57">
        <f t="shared" si="38"/>
        <v>0</v>
      </c>
      <c r="BL465" s="57">
        <f t="shared" si="39"/>
        <v>0</v>
      </c>
      <c r="BM465" s="57">
        <f t="shared" si="40"/>
        <v>0</v>
      </c>
      <c r="BN465" s="101">
        <f t="shared" si="41"/>
        <v>0</v>
      </c>
    </row>
    <row r="466" spans="3:66" ht="15" customHeight="1">
      <c r="C466" s="88" t="s">
        <v>800</v>
      </c>
      <c r="D466" s="156" t="str">
        <f>IFERROR(IF(HLOOKUP(Presentación!$N$10,FOL,Presentación!$BA446,FALSE)=0,"",HLOOKUP(Presentación!$N$10,FOL,Presentación!$BA446,FALSE)),"")</f>
        <v/>
      </c>
      <c r="E466" s="157"/>
      <c r="F466" s="158"/>
      <c r="G466" s="265" t="str">
        <f>IFERROR(IF(HLOOKUP(Presentación!$N$10,ENT,Presentación!$BA446,FALSE)=0,"",HLOOKUP(Presentación!$N$10,ENT,Presentación!$BA446,FALSE)),"")</f>
        <v/>
      </c>
      <c r="H466" s="266"/>
      <c r="I466" s="266"/>
      <c r="J466" s="267"/>
      <c r="K466" s="113" t="str">
        <f t="shared" si="36"/>
        <v/>
      </c>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c r="AO466" s="114"/>
      <c r="AP466" s="114"/>
      <c r="AQ466" s="114"/>
      <c r="AR466" s="114"/>
      <c r="AS466" s="114"/>
      <c r="AT466" s="114"/>
      <c r="AU466" s="114"/>
      <c r="AV466" s="114"/>
      <c r="AW466" s="114"/>
      <c r="AX466" s="114"/>
      <c r="AY466" s="114"/>
      <c r="AZ466" s="114"/>
      <c r="BA466" s="114"/>
      <c r="BB466" s="114"/>
      <c r="BC466" s="114"/>
      <c r="BD466" s="114"/>
      <c r="BE466" s="114"/>
      <c r="BG466" s="37">
        <f t="shared" si="37"/>
        <v>0</v>
      </c>
      <c r="BK466" s="57">
        <f t="shared" si="38"/>
        <v>0</v>
      </c>
      <c r="BL466" s="57">
        <f t="shared" si="39"/>
        <v>0</v>
      </c>
      <c r="BM466" s="57">
        <f t="shared" si="40"/>
        <v>0</v>
      </c>
      <c r="BN466" s="101">
        <f t="shared" si="41"/>
        <v>0</v>
      </c>
    </row>
    <row r="467" spans="3:66" ht="15" customHeight="1">
      <c r="C467" s="88" t="s">
        <v>801</v>
      </c>
      <c r="D467" s="156" t="str">
        <f>IFERROR(IF(HLOOKUP(Presentación!$N$10,FOL,Presentación!$BA447,FALSE)=0,"",HLOOKUP(Presentación!$N$10,FOL,Presentación!$BA447,FALSE)),"")</f>
        <v/>
      </c>
      <c r="E467" s="157"/>
      <c r="F467" s="158"/>
      <c r="G467" s="265" t="str">
        <f>IFERROR(IF(HLOOKUP(Presentación!$N$10,ENT,Presentación!$BA447,FALSE)=0,"",HLOOKUP(Presentación!$N$10,ENT,Presentación!$BA447,FALSE)),"")</f>
        <v/>
      </c>
      <c r="H467" s="266"/>
      <c r="I467" s="266"/>
      <c r="J467" s="267"/>
      <c r="K467" s="113" t="str">
        <f t="shared" si="36"/>
        <v/>
      </c>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c r="AO467" s="114"/>
      <c r="AP467" s="114"/>
      <c r="AQ467" s="114"/>
      <c r="AR467" s="114"/>
      <c r="AS467" s="114"/>
      <c r="AT467" s="114"/>
      <c r="AU467" s="114"/>
      <c r="AV467" s="114"/>
      <c r="AW467" s="114"/>
      <c r="AX467" s="114"/>
      <c r="AY467" s="114"/>
      <c r="AZ467" s="114"/>
      <c r="BA467" s="114"/>
      <c r="BB467" s="114"/>
      <c r="BC467" s="114"/>
      <c r="BD467" s="114"/>
      <c r="BE467" s="114"/>
      <c r="BG467" s="37">
        <f t="shared" si="37"/>
        <v>0</v>
      </c>
      <c r="BK467" s="57">
        <f t="shared" si="38"/>
        <v>0</v>
      </c>
      <c r="BL467" s="57">
        <f t="shared" si="39"/>
        <v>0</v>
      </c>
      <c r="BM467" s="57">
        <f t="shared" si="40"/>
        <v>0</v>
      </c>
      <c r="BN467" s="101">
        <f t="shared" si="41"/>
        <v>0</v>
      </c>
    </row>
    <row r="468" spans="3:66" ht="15" customHeight="1">
      <c r="C468" s="88" t="s">
        <v>802</v>
      </c>
      <c r="D468" s="156" t="str">
        <f>IFERROR(IF(HLOOKUP(Presentación!$N$10,FOL,Presentación!$BA448,FALSE)=0,"",HLOOKUP(Presentación!$N$10,FOL,Presentación!$BA448,FALSE)),"")</f>
        <v/>
      </c>
      <c r="E468" s="157"/>
      <c r="F468" s="158"/>
      <c r="G468" s="265" t="str">
        <f>IFERROR(IF(HLOOKUP(Presentación!$N$10,ENT,Presentación!$BA448,FALSE)=0,"",HLOOKUP(Presentación!$N$10,ENT,Presentación!$BA448,FALSE)),"")</f>
        <v/>
      </c>
      <c r="H468" s="266"/>
      <c r="I468" s="266"/>
      <c r="J468" s="267"/>
      <c r="K468" s="113" t="str">
        <f t="shared" si="36"/>
        <v/>
      </c>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c r="AO468" s="114"/>
      <c r="AP468" s="114"/>
      <c r="AQ468" s="114"/>
      <c r="AR468" s="114"/>
      <c r="AS468" s="114"/>
      <c r="AT468" s="114"/>
      <c r="AU468" s="114"/>
      <c r="AV468" s="114"/>
      <c r="AW468" s="114"/>
      <c r="AX468" s="114"/>
      <c r="AY468" s="114"/>
      <c r="AZ468" s="114"/>
      <c r="BA468" s="114"/>
      <c r="BB468" s="114"/>
      <c r="BC468" s="114"/>
      <c r="BD468" s="114"/>
      <c r="BE468" s="114"/>
      <c r="BG468" s="37">
        <f t="shared" si="37"/>
        <v>0</v>
      </c>
      <c r="BK468" s="57">
        <f t="shared" si="38"/>
        <v>0</v>
      </c>
      <c r="BL468" s="57">
        <f t="shared" si="39"/>
        <v>0</v>
      </c>
      <c r="BM468" s="57">
        <f t="shared" si="40"/>
        <v>0</v>
      </c>
      <c r="BN468" s="101">
        <f t="shared" si="41"/>
        <v>0</v>
      </c>
    </row>
    <row r="469" spans="3:66" ht="15" customHeight="1">
      <c r="C469" s="88" t="s">
        <v>803</v>
      </c>
      <c r="D469" s="156" t="str">
        <f>IFERROR(IF(HLOOKUP(Presentación!$N$10,FOL,Presentación!$BA449,FALSE)=0,"",HLOOKUP(Presentación!$N$10,FOL,Presentación!$BA449,FALSE)),"")</f>
        <v/>
      </c>
      <c r="E469" s="157"/>
      <c r="F469" s="158"/>
      <c r="G469" s="265" t="str">
        <f>IFERROR(IF(HLOOKUP(Presentación!$N$10,ENT,Presentación!$BA449,FALSE)=0,"",HLOOKUP(Presentación!$N$10,ENT,Presentación!$BA449,FALSE)),"")</f>
        <v/>
      </c>
      <c r="H469" s="266"/>
      <c r="I469" s="266"/>
      <c r="J469" s="267"/>
      <c r="K469" s="113" t="str">
        <f t="shared" si="36"/>
        <v/>
      </c>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c r="AO469" s="114"/>
      <c r="AP469" s="114"/>
      <c r="AQ469" s="114"/>
      <c r="AR469" s="114"/>
      <c r="AS469" s="114"/>
      <c r="AT469" s="114"/>
      <c r="AU469" s="114"/>
      <c r="AV469" s="114"/>
      <c r="AW469" s="114"/>
      <c r="AX469" s="114"/>
      <c r="AY469" s="114"/>
      <c r="AZ469" s="114"/>
      <c r="BA469" s="114"/>
      <c r="BB469" s="114"/>
      <c r="BC469" s="114"/>
      <c r="BD469" s="114"/>
      <c r="BE469" s="114"/>
      <c r="BG469" s="37">
        <f t="shared" si="37"/>
        <v>0</v>
      </c>
      <c r="BK469" s="57">
        <f t="shared" si="38"/>
        <v>0</v>
      </c>
      <c r="BL469" s="57">
        <f t="shared" si="39"/>
        <v>0</v>
      </c>
      <c r="BM469" s="57">
        <f t="shared" si="40"/>
        <v>0</v>
      </c>
      <c r="BN469" s="101">
        <f t="shared" si="41"/>
        <v>0</v>
      </c>
    </row>
    <row r="470" spans="3:66" ht="15" customHeight="1">
      <c r="C470" s="88" t="s">
        <v>804</v>
      </c>
      <c r="D470" s="156" t="str">
        <f>IFERROR(IF(HLOOKUP(Presentación!$N$10,FOL,Presentación!$BA450,FALSE)=0,"",HLOOKUP(Presentación!$N$10,FOL,Presentación!$BA450,FALSE)),"")</f>
        <v/>
      </c>
      <c r="E470" s="157"/>
      <c r="F470" s="158"/>
      <c r="G470" s="265" t="str">
        <f>IFERROR(IF(HLOOKUP(Presentación!$N$10,ENT,Presentación!$BA450,FALSE)=0,"",HLOOKUP(Presentación!$N$10,ENT,Presentación!$BA450,FALSE)),"")</f>
        <v/>
      </c>
      <c r="H470" s="266"/>
      <c r="I470" s="266"/>
      <c r="J470" s="267"/>
      <c r="K470" s="113" t="str">
        <f t="shared" si="36"/>
        <v/>
      </c>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c r="AO470" s="114"/>
      <c r="AP470" s="114"/>
      <c r="AQ470" s="114"/>
      <c r="AR470" s="114"/>
      <c r="AS470" s="114"/>
      <c r="AT470" s="114"/>
      <c r="AU470" s="114"/>
      <c r="AV470" s="114"/>
      <c r="AW470" s="114"/>
      <c r="AX470" s="114"/>
      <c r="AY470" s="114"/>
      <c r="AZ470" s="114"/>
      <c r="BA470" s="114"/>
      <c r="BB470" s="114"/>
      <c r="BC470" s="114"/>
      <c r="BD470" s="114"/>
      <c r="BE470" s="114"/>
      <c r="BG470" s="37">
        <f t="shared" si="37"/>
        <v>0</v>
      </c>
      <c r="BK470" s="57">
        <f t="shared" si="38"/>
        <v>0</v>
      </c>
      <c r="BL470" s="57">
        <f t="shared" si="39"/>
        <v>0</v>
      </c>
      <c r="BM470" s="57">
        <f t="shared" si="40"/>
        <v>0</v>
      </c>
      <c r="BN470" s="101">
        <f t="shared" si="41"/>
        <v>0</v>
      </c>
    </row>
    <row r="471" spans="3:66" ht="15" customHeight="1">
      <c r="C471" s="88" t="s">
        <v>805</v>
      </c>
      <c r="D471" s="156" t="str">
        <f>IFERROR(IF(HLOOKUP(Presentación!$N$10,FOL,Presentación!$BA451,FALSE)=0,"",HLOOKUP(Presentación!$N$10,FOL,Presentación!$BA451,FALSE)),"")</f>
        <v/>
      </c>
      <c r="E471" s="157"/>
      <c r="F471" s="158"/>
      <c r="G471" s="265" t="str">
        <f>IFERROR(IF(HLOOKUP(Presentación!$N$10,ENT,Presentación!$BA451,FALSE)=0,"",HLOOKUP(Presentación!$N$10,ENT,Presentación!$BA451,FALSE)),"")</f>
        <v/>
      </c>
      <c r="H471" s="266"/>
      <c r="I471" s="266"/>
      <c r="J471" s="267"/>
      <c r="K471" s="113" t="str">
        <f t="shared" si="36"/>
        <v/>
      </c>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c r="AO471" s="114"/>
      <c r="AP471" s="114"/>
      <c r="AQ471" s="114"/>
      <c r="AR471" s="114"/>
      <c r="AS471" s="114"/>
      <c r="AT471" s="114"/>
      <c r="AU471" s="114"/>
      <c r="AV471" s="114"/>
      <c r="AW471" s="114"/>
      <c r="AX471" s="114"/>
      <c r="AY471" s="114"/>
      <c r="AZ471" s="114"/>
      <c r="BA471" s="114"/>
      <c r="BB471" s="114"/>
      <c r="BC471" s="114"/>
      <c r="BD471" s="114"/>
      <c r="BE471" s="114"/>
      <c r="BG471" s="37">
        <f t="shared" si="37"/>
        <v>0</v>
      </c>
      <c r="BK471" s="57">
        <f t="shared" si="38"/>
        <v>0</v>
      </c>
      <c r="BL471" s="57">
        <f t="shared" si="39"/>
        <v>0</v>
      </c>
      <c r="BM471" s="57">
        <f t="shared" si="40"/>
        <v>0</v>
      </c>
      <c r="BN471" s="101">
        <f t="shared" si="41"/>
        <v>0</v>
      </c>
    </row>
    <row r="472" spans="3:66" ht="15" customHeight="1">
      <c r="C472" s="88" t="s">
        <v>806</v>
      </c>
      <c r="D472" s="156" t="str">
        <f>IFERROR(IF(HLOOKUP(Presentación!$N$10,FOL,Presentación!$BA452,FALSE)=0,"",HLOOKUP(Presentación!$N$10,FOL,Presentación!$BA452,FALSE)),"")</f>
        <v/>
      </c>
      <c r="E472" s="157"/>
      <c r="F472" s="158"/>
      <c r="G472" s="265" t="str">
        <f>IFERROR(IF(HLOOKUP(Presentación!$N$10,ENT,Presentación!$BA452,FALSE)=0,"",HLOOKUP(Presentación!$N$10,ENT,Presentación!$BA452,FALSE)),"")</f>
        <v/>
      </c>
      <c r="H472" s="266"/>
      <c r="I472" s="266"/>
      <c r="J472" s="267"/>
      <c r="K472" s="113" t="str">
        <f t="shared" ref="K472:K535" si="42">IF(D472="","",IF(AND(SUM(L472:BE472)=0,COUNTIF(L472:BE472,"NS")&gt;0),"NS",
IF(AND(SUM(L472:BE472)=0,COUNTIF(L472:BE472,0)&gt;0),0,
IF(AND(SUM(L472:BE472)=0,COUNTIF(L472:BE472,"NA")&gt;0),"NA",
SUM(L472:BE472)))))</f>
        <v/>
      </c>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c r="AO472" s="114"/>
      <c r="AP472" s="114"/>
      <c r="AQ472" s="114"/>
      <c r="AR472" s="114"/>
      <c r="AS472" s="114"/>
      <c r="AT472" s="114"/>
      <c r="AU472" s="114"/>
      <c r="AV472" s="114"/>
      <c r="AW472" s="114"/>
      <c r="AX472" s="114"/>
      <c r="AY472" s="114"/>
      <c r="AZ472" s="114"/>
      <c r="BA472" s="114"/>
      <c r="BB472" s="114"/>
      <c r="BC472" s="114"/>
      <c r="BD472" s="114"/>
      <c r="BE472" s="114"/>
      <c r="BG472" s="37">
        <f t="shared" ref="BG472:BG535" si="43">IF(OR($BG$20=$BH$20,AND($D472="",COUNTBLANK(G472:BE472)=51),AND(D472&lt;&gt;"",COUNTIF($L$22:$BE$22,"NA")=(46-COUNTA(L472:BE472)))),0,1)</f>
        <v>0</v>
      </c>
      <c r="BK472" s="57">
        <f t="shared" ref="BK472:BK535" si="44">IF(K472="",0,K472)</f>
        <v>0</v>
      </c>
      <c r="BL472" s="57">
        <f t="shared" ref="BL472:BL535" si="45">COUNTIF(L472:BE472,"NS")</f>
        <v>0</v>
      </c>
      <c r="BM472" s="57">
        <f t="shared" ref="BM472:BM535" si="46">SUM(L472:BE472)</f>
        <v>0</v>
      </c>
      <c r="BN472" s="101">
        <f t="shared" ref="BN472:BN535" si="47">IF($BG$20=$BH$20, 0, IF(OR(AND(BK472=0,BL472&gt;0),AND(BK472="NS",BM472&gt;0),AND(BK472="NS",BM472=0,BL472=0)),1,IF(OR(AND(BK472="NS",BM472=0,BL472&gt;0),BK472=BM472),0,1)))</f>
        <v>0</v>
      </c>
    </row>
    <row r="473" spans="3:66" ht="15" customHeight="1">
      <c r="C473" s="88" t="s">
        <v>807</v>
      </c>
      <c r="D473" s="156" t="str">
        <f>IFERROR(IF(HLOOKUP(Presentación!$N$10,FOL,Presentación!$BA453,FALSE)=0,"",HLOOKUP(Presentación!$N$10,FOL,Presentación!$BA453,FALSE)),"")</f>
        <v/>
      </c>
      <c r="E473" s="157"/>
      <c r="F473" s="158"/>
      <c r="G473" s="265" t="str">
        <f>IFERROR(IF(HLOOKUP(Presentación!$N$10,ENT,Presentación!$BA453,FALSE)=0,"",HLOOKUP(Presentación!$N$10,ENT,Presentación!$BA453,FALSE)),"")</f>
        <v/>
      </c>
      <c r="H473" s="266"/>
      <c r="I473" s="266"/>
      <c r="J473" s="267"/>
      <c r="K473" s="113" t="str">
        <f t="shared" si="42"/>
        <v/>
      </c>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c r="AO473" s="114"/>
      <c r="AP473" s="114"/>
      <c r="AQ473" s="114"/>
      <c r="AR473" s="114"/>
      <c r="AS473" s="114"/>
      <c r="AT473" s="114"/>
      <c r="AU473" s="114"/>
      <c r="AV473" s="114"/>
      <c r="AW473" s="114"/>
      <c r="AX473" s="114"/>
      <c r="AY473" s="114"/>
      <c r="AZ473" s="114"/>
      <c r="BA473" s="114"/>
      <c r="BB473" s="114"/>
      <c r="BC473" s="114"/>
      <c r="BD473" s="114"/>
      <c r="BE473" s="114"/>
      <c r="BG473" s="37">
        <f t="shared" si="43"/>
        <v>0</v>
      </c>
      <c r="BK473" s="57">
        <f t="shared" si="44"/>
        <v>0</v>
      </c>
      <c r="BL473" s="57">
        <f t="shared" si="45"/>
        <v>0</v>
      </c>
      <c r="BM473" s="57">
        <f t="shared" si="46"/>
        <v>0</v>
      </c>
      <c r="BN473" s="101">
        <f t="shared" si="47"/>
        <v>0</v>
      </c>
    </row>
    <row r="474" spans="3:66" ht="15" customHeight="1">
      <c r="C474" s="88" t="s">
        <v>808</v>
      </c>
      <c r="D474" s="156" t="str">
        <f>IFERROR(IF(HLOOKUP(Presentación!$N$10,FOL,Presentación!$BA454,FALSE)=0,"",HLOOKUP(Presentación!$N$10,FOL,Presentación!$BA454,FALSE)),"")</f>
        <v/>
      </c>
      <c r="E474" s="157"/>
      <c r="F474" s="158"/>
      <c r="G474" s="265" t="str">
        <f>IFERROR(IF(HLOOKUP(Presentación!$N$10,ENT,Presentación!$BA454,FALSE)=0,"",HLOOKUP(Presentación!$N$10,ENT,Presentación!$BA454,FALSE)),"")</f>
        <v/>
      </c>
      <c r="H474" s="266"/>
      <c r="I474" s="266"/>
      <c r="J474" s="267"/>
      <c r="K474" s="113" t="str">
        <f t="shared" si="42"/>
        <v/>
      </c>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c r="AO474" s="114"/>
      <c r="AP474" s="114"/>
      <c r="AQ474" s="114"/>
      <c r="AR474" s="114"/>
      <c r="AS474" s="114"/>
      <c r="AT474" s="114"/>
      <c r="AU474" s="114"/>
      <c r="AV474" s="114"/>
      <c r="AW474" s="114"/>
      <c r="AX474" s="114"/>
      <c r="AY474" s="114"/>
      <c r="AZ474" s="114"/>
      <c r="BA474" s="114"/>
      <c r="BB474" s="114"/>
      <c r="BC474" s="114"/>
      <c r="BD474" s="114"/>
      <c r="BE474" s="114"/>
      <c r="BG474" s="37">
        <f t="shared" si="43"/>
        <v>0</v>
      </c>
      <c r="BK474" s="57">
        <f t="shared" si="44"/>
        <v>0</v>
      </c>
      <c r="BL474" s="57">
        <f t="shared" si="45"/>
        <v>0</v>
      </c>
      <c r="BM474" s="57">
        <f t="shared" si="46"/>
        <v>0</v>
      </c>
      <c r="BN474" s="101">
        <f t="shared" si="47"/>
        <v>0</v>
      </c>
    </row>
    <row r="475" spans="3:66" ht="15" customHeight="1">
      <c r="C475" s="88" t="s">
        <v>809</v>
      </c>
      <c r="D475" s="156" t="str">
        <f>IFERROR(IF(HLOOKUP(Presentación!$N$10,FOL,Presentación!$BA455,FALSE)=0,"",HLOOKUP(Presentación!$N$10,FOL,Presentación!$BA455,FALSE)),"")</f>
        <v/>
      </c>
      <c r="E475" s="157"/>
      <c r="F475" s="158"/>
      <c r="G475" s="265" t="str">
        <f>IFERROR(IF(HLOOKUP(Presentación!$N$10,ENT,Presentación!$BA455,FALSE)=0,"",HLOOKUP(Presentación!$N$10,ENT,Presentación!$BA455,FALSE)),"")</f>
        <v/>
      </c>
      <c r="H475" s="266"/>
      <c r="I475" s="266"/>
      <c r="J475" s="267"/>
      <c r="K475" s="113" t="str">
        <f t="shared" si="42"/>
        <v/>
      </c>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c r="AO475" s="114"/>
      <c r="AP475" s="114"/>
      <c r="AQ475" s="114"/>
      <c r="AR475" s="114"/>
      <c r="AS475" s="114"/>
      <c r="AT475" s="114"/>
      <c r="AU475" s="114"/>
      <c r="AV475" s="114"/>
      <c r="AW475" s="114"/>
      <c r="AX475" s="114"/>
      <c r="AY475" s="114"/>
      <c r="AZ475" s="114"/>
      <c r="BA475" s="114"/>
      <c r="BB475" s="114"/>
      <c r="BC475" s="114"/>
      <c r="BD475" s="114"/>
      <c r="BE475" s="114"/>
      <c r="BG475" s="37">
        <f t="shared" si="43"/>
        <v>0</v>
      </c>
      <c r="BK475" s="57">
        <f t="shared" si="44"/>
        <v>0</v>
      </c>
      <c r="BL475" s="57">
        <f t="shared" si="45"/>
        <v>0</v>
      </c>
      <c r="BM475" s="57">
        <f t="shared" si="46"/>
        <v>0</v>
      </c>
      <c r="BN475" s="101">
        <f t="shared" si="47"/>
        <v>0</v>
      </c>
    </row>
    <row r="476" spans="3:66" ht="15" customHeight="1">
      <c r="C476" s="88" t="s">
        <v>810</v>
      </c>
      <c r="D476" s="156" t="str">
        <f>IFERROR(IF(HLOOKUP(Presentación!$N$10,FOL,Presentación!$BA456,FALSE)=0,"",HLOOKUP(Presentación!$N$10,FOL,Presentación!$BA456,FALSE)),"")</f>
        <v/>
      </c>
      <c r="E476" s="157"/>
      <c r="F476" s="158"/>
      <c r="G476" s="265" t="str">
        <f>IFERROR(IF(HLOOKUP(Presentación!$N$10,ENT,Presentación!$BA456,FALSE)=0,"",HLOOKUP(Presentación!$N$10,ENT,Presentación!$BA456,FALSE)),"")</f>
        <v/>
      </c>
      <c r="H476" s="266"/>
      <c r="I476" s="266"/>
      <c r="J476" s="267"/>
      <c r="K476" s="113" t="str">
        <f t="shared" si="42"/>
        <v/>
      </c>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c r="AO476" s="114"/>
      <c r="AP476" s="114"/>
      <c r="AQ476" s="114"/>
      <c r="AR476" s="114"/>
      <c r="AS476" s="114"/>
      <c r="AT476" s="114"/>
      <c r="AU476" s="114"/>
      <c r="AV476" s="114"/>
      <c r="AW476" s="114"/>
      <c r="AX476" s="114"/>
      <c r="AY476" s="114"/>
      <c r="AZ476" s="114"/>
      <c r="BA476" s="114"/>
      <c r="BB476" s="114"/>
      <c r="BC476" s="114"/>
      <c r="BD476" s="114"/>
      <c r="BE476" s="114"/>
      <c r="BG476" s="37">
        <f t="shared" si="43"/>
        <v>0</v>
      </c>
      <c r="BK476" s="57">
        <f t="shared" si="44"/>
        <v>0</v>
      </c>
      <c r="BL476" s="57">
        <f t="shared" si="45"/>
        <v>0</v>
      </c>
      <c r="BM476" s="57">
        <f t="shared" si="46"/>
        <v>0</v>
      </c>
      <c r="BN476" s="101">
        <f t="shared" si="47"/>
        <v>0</v>
      </c>
    </row>
    <row r="477" spans="3:66" ht="15" customHeight="1">
      <c r="C477" s="88" t="s">
        <v>811</v>
      </c>
      <c r="D477" s="156" t="str">
        <f>IFERROR(IF(HLOOKUP(Presentación!$N$10,FOL,Presentación!$BA457,FALSE)=0,"",HLOOKUP(Presentación!$N$10,FOL,Presentación!$BA457,FALSE)),"")</f>
        <v/>
      </c>
      <c r="E477" s="157"/>
      <c r="F477" s="158"/>
      <c r="G477" s="265" t="str">
        <f>IFERROR(IF(HLOOKUP(Presentación!$N$10,ENT,Presentación!$BA457,FALSE)=0,"",HLOOKUP(Presentación!$N$10,ENT,Presentación!$BA457,FALSE)),"")</f>
        <v/>
      </c>
      <c r="H477" s="266"/>
      <c r="I477" s="266"/>
      <c r="J477" s="267"/>
      <c r="K477" s="113" t="str">
        <f t="shared" si="42"/>
        <v/>
      </c>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c r="AO477" s="114"/>
      <c r="AP477" s="114"/>
      <c r="AQ477" s="114"/>
      <c r="AR477" s="114"/>
      <c r="AS477" s="114"/>
      <c r="AT477" s="114"/>
      <c r="AU477" s="114"/>
      <c r="AV477" s="114"/>
      <c r="AW477" s="114"/>
      <c r="AX477" s="114"/>
      <c r="AY477" s="114"/>
      <c r="AZ477" s="114"/>
      <c r="BA477" s="114"/>
      <c r="BB477" s="114"/>
      <c r="BC477" s="114"/>
      <c r="BD477" s="114"/>
      <c r="BE477" s="114"/>
      <c r="BG477" s="37">
        <f t="shared" si="43"/>
        <v>0</v>
      </c>
      <c r="BK477" s="57">
        <f t="shared" si="44"/>
        <v>0</v>
      </c>
      <c r="BL477" s="57">
        <f t="shared" si="45"/>
        <v>0</v>
      </c>
      <c r="BM477" s="57">
        <f t="shared" si="46"/>
        <v>0</v>
      </c>
      <c r="BN477" s="101">
        <f t="shared" si="47"/>
        <v>0</v>
      </c>
    </row>
    <row r="478" spans="3:66" ht="15" customHeight="1">
      <c r="C478" s="88" t="s">
        <v>812</v>
      </c>
      <c r="D478" s="156" t="str">
        <f>IFERROR(IF(HLOOKUP(Presentación!$N$10,FOL,Presentación!$BA458,FALSE)=0,"",HLOOKUP(Presentación!$N$10,FOL,Presentación!$BA458,FALSE)),"")</f>
        <v/>
      </c>
      <c r="E478" s="157"/>
      <c r="F478" s="158"/>
      <c r="G478" s="265" t="str">
        <f>IFERROR(IF(HLOOKUP(Presentación!$N$10,ENT,Presentación!$BA458,FALSE)=0,"",HLOOKUP(Presentación!$N$10,ENT,Presentación!$BA458,FALSE)),"")</f>
        <v/>
      </c>
      <c r="H478" s="266"/>
      <c r="I478" s="266"/>
      <c r="J478" s="267"/>
      <c r="K478" s="113" t="str">
        <f t="shared" si="42"/>
        <v/>
      </c>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c r="AO478" s="114"/>
      <c r="AP478" s="114"/>
      <c r="AQ478" s="114"/>
      <c r="AR478" s="114"/>
      <c r="AS478" s="114"/>
      <c r="AT478" s="114"/>
      <c r="AU478" s="114"/>
      <c r="AV478" s="114"/>
      <c r="AW478" s="114"/>
      <c r="AX478" s="114"/>
      <c r="AY478" s="114"/>
      <c r="AZ478" s="114"/>
      <c r="BA478" s="114"/>
      <c r="BB478" s="114"/>
      <c r="BC478" s="114"/>
      <c r="BD478" s="114"/>
      <c r="BE478" s="114"/>
      <c r="BG478" s="37">
        <f t="shared" si="43"/>
        <v>0</v>
      </c>
      <c r="BK478" s="57">
        <f t="shared" si="44"/>
        <v>0</v>
      </c>
      <c r="BL478" s="57">
        <f t="shared" si="45"/>
        <v>0</v>
      </c>
      <c r="BM478" s="57">
        <f t="shared" si="46"/>
        <v>0</v>
      </c>
      <c r="BN478" s="101">
        <f t="shared" si="47"/>
        <v>0</v>
      </c>
    </row>
    <row r="479" spans="3:66" ht="15" customHeight="1">
      <c r="C479" s="88" t="s">
        <v>813</v>
      </c>
      <c r="D479" s="156" t="str">
        <f>IFERROR(IF(HLOOKUP(Presentación!$N$10,FOL,Presentación!$BA459,FALSE)=0,"",HLOOKUP(Presentación!$N$10,FOL,Presentación!$BA459,FALSE)),"")</f>
        <v/>
      </c>
      <c r="E479" s="157"/>
      <c r="F479" s="158"/>
      <c r="G479" s="265" t="str">
        <f>IFERROR(IF(HLOOKUP(Presentación!$N$10,ENT,Presentación!$BA459,FALSE)=0,"",HLOOKUP(Presentación!$N$10,ENT,Presentación!$BA459,FALSE)),"")</f>
        <v/>
      </c>
      <c r="H479" s="266"/>
      <c r="I479" s="266"/>
      <c r="J479" s="267"/>
      <c r="K479" s="113" t="str">
        <f t="shared" si="42"/>
        <v/>
      </c>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c r="AO479" s="114"/>
      <c r="AP479" s="114"/>
      <c r="AQ479" s="114"/>
      <c r="AR479" s="114"/>
      <c r="AS479" s="114"/>
      <c r="AT479" s="114"/>
      <c r="AU479" s="114"/>
      <c r="AV479" s="114"/>
      <c r="AW479" s="114"/>
      <c r="AX479" s="114"/>
      <c r="AY479" s="114"/>
      <c r="AZ479" s="114"/>
      <c r="BA479" s="114"/>
      <c r="BB479" s="114"/>
      <c r="BC479" s="114"/>
      <c r="BD479" s="114"/>
      <c r="BE479" s="114"/>
      <c r="BG479" s="37">
        <f t="shared" si="43"/>
        <v>0</v>
      </c>
      <c r="BK479" s="57">
        <f t="shared" si="44"/>
        <v>0</v>
      </c>
      <c r="BL479" s="57">
        <f t="shared" si="45"/>
        <v>0</v>
      </c>
      <c r="BM479" s="57">
        <f t="shared" si="46"/>
        <v>0</v>
      </c>
      <c r="BN479" s="101">
        <f t="shared" si="47"/>
        <v>0</v>
      </c>
    </row>
    <row r="480" spans="3:66" ht="15" customHeight="1">
      <c r="C480" s="88" t="s">
        <v>814</v>
      </c>
      <c r="D480" s="156" t="str">
        <f>IFERROR(IF(HLOOKUP(Presentación!$N$10,FOL,Presentación!$BA460,FALSE)=0,"",HLOOKUP(Presentación!$N$10,FOL,Presentación!$BA460,FALSE)),"")</f>
        <v/>
      </c>
      <c r="E480" s="157"/>
      <c r="F480" s="158"/>
      <c r="G480" s="265" t="str">
        <f>IFERROR(IF(HLOOKUP(Presentación!$N$10,ENT,Presentación!$BA460,FALSE)=0,"",HLOOKUP(Presentación!$N$10,ENT,Presentación!$BA460,FALSE)),"")</f>
        <v/>
      </c>
      <c r="H480" s="266"/>
      <c r="I480" s="266"/>
      <c r="J480" s="267"/>
      <c r="K480" s="113" t="str">
        <f t="shared" si="42"/>
        <v/>
      </c>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c r="AO480" s="114"/>
      <c r="AP480" s="114"/>
      <c r="AQ480" s="114"/>
      <c r="AR480" s="114"/>
      <c r="AS480" s="114"/>
      <c r="AT480" s="114"/>
      <c r="AU480" s="114"/>
      <c r="AV480" s="114"/>
      <c r="AW480" s="114"/>
      <c r="AX480" s="114"/>
      <c r="AY480" s="114"/>
      <c r="AZ480" s="114"/>
      <c r="BA480" s="114"/>
      <c r="BB480" s="114"/>
      <c r="BC480" s="114"/>
      <c r="BD480" s="114"/>
      <c r="BE480" s="114"/>
      <c r="BG480" s="37">
        <f t="shared" si="43"/>
        <v>0</v>
      </c>
      <c r="BK480" s="57">
        <f t="shared" si="44"/>
        <v>0</v>
      </c>
      <c r="BL480" s="57">
        <f t="shared" si="45"/>
        <v>0</v>
      </c>
      <c r="BM480" s="57">
        <f t="shared" si="46"/>
        <v>0</v>
      </c>
      <c r="BN480" s="101">
        <f t="shared" si="47"/>
        <v>0</v>
      </c>
    </row>
    <row r="481" spans="3:66" ht="15" customHeight="1">
      <c r="C481" s="88" t="s">
        <v>815</v>
      </c>
      <c r="D481" s="156" t="str">
        <f>IFERROR(IF(HLOOKUP(Presentación!$N$10,FOL,Presentación!$BA461,FALSE)=0,"",HLOOKUP(Presentación!$N$10,FOL,Presentación!$BA461,FALSE)),"")</f>
        <v/>
      </c>
      <c r="E481" s="157"/>
      <c r="F481" s="158"/>
      <c r="G481" s="265" t="str">
        <f>IFERROR(IF(HLOOKUP(Presentación!$N$10,ENT,Presentación!$BA461,FALSE)=0,"",HLOOKUP(Presentación!$N$10,ENT,Presentación!$BA461,FALSE)),"")</f>
        <v/>
      </c>
      <c r="H481" s="266"/>
      <c r="I481" s="266"/>
      <c r="J481" s="267"/>
      <c r="K481" s="113" t="str">
        <f t="shared" si="42"/>
        <v/>
      </c>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c r="AO481" s="114"/>
      <c r="AP481" s="114"/>
      <c r="AQ481" s="114"/>
      <c r="AR481" s="114"/>
      <c r="AS481" s="114"/>
      <c r="AT481" s="114"/>
      <c r="AU481" s="114"/>
      <c r="AV481" s="114"/>
      <c r="AW481" s="114"/>
      <c r="AX481" s="114"/>
      <c r="AY481" s="114"/>
      <c r="AZ481" s="114"/>
      <c r="BA481" s="114"/>
      <c r="BB481" s="114"/>
      <c r="BC481" s="114"/>
      <c r="BD481" s="114"/>
      <c r="BE481" s="114"/>
      <c r="BG481" s="37">
        <f t="shared" si="43"/>
        <v>0</v>
      </c>
      <c r="BK481" s="57">
        <f t="shared" si="44"/>
        <v>0</v>
      </c>
      <c r="BL481" s="57">
        <f t="shared" si="45"/>
        <v>0</v>
      </c>
      <c r="BM481" s="57">
        <f t="shared" si="46"/>
        <v>0</v>
      </c>
      <c r="BN481" s="101">
        <f t="shared" si="47"/>
        <v>0</v>
      </c>
    </row>
    <row r="482" spans="3:66" ht="15" customHeight="1">
      <c r="C482" s="88" t="s">
        <v>816</v>
      </c>
      <c r="D482" s="156" t="str">
        <f>IFERROR(IF(HLOOKUP(Presentación!$N$10,FOL,Presentación!$BA462,FALSE)=0,"",HLOOKUP(Presentación!$N$10,FOL,Presentación!$BA462,FALSE)),"")</f>
        <v/>
      </c>
      <c r="E482" s="157"/>
      <c r="F482" s="158"/>
      <c r="G482" s="265" t="str">
        <f>IFERROR(IF(HLOOKUP(Presentación!$N$10,ENT,Presentación!$BA462,FALSE)=0,"",HLOOKUP(Presentación!$N$10,ENT,Presentación!$BA462,FALSE)),"")</f>
        <v/>
      </c>
      <c r="H482" s="266"/>
      <c r="I482" s="266"/>
      <c r="J482" s="267"/>
      <c r="K482" s="113" t="str">
        <f t="shared" si="42"/>
        <v/>
      </c>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14"/>
      <c r="AY482" s="114"/>
      <c r="AZ482" s="114"/>
      <c r="BA482" s="114"/>
      <c r="BB482" s="114"/>
      <c r="BC482" s="114"/>
      <c r="BD482" s="114"/>
      <c r="BE482" s="114"/>
      <c r="BG482" s="37">
        <f t="shared" si="43"/>
        <v>0</v>
      </c>
      <c r="BK482" s="57">
        <f t="shared" si="44"/>
        <v>0</v>
      </c>
      <c r="BL482" s="57">
        <f t="shared" si="45"/>
        <v>0</v>
      </c>
      <c r="BM482" s="57">
        <f t="shared" si="46"/>
        <v>0</v>
      </c>
      <c r="BN482" s="101">
        <f t="shared" si="47"/>
        <v>0</v>
      </c>
    </row>
    <row r="483" spans="3:66" ht="15" customHeight="1">
      <c r="C483" s="88" t="s">
        <v>817</v>
      </c>
      <c r="D483" s="156" t="str">
        <f>IFERROR(IF(HLOOKUP(Presentación!$N$10,FOL,Presentación!$BA463,FALSE)=0,"",HLOOKUP(Presentación!$N$10,FOL,Presentación!$BA463,FALSE)),"")</f>
        <v/>
      </c>
      <c r="E483" s="157"/>
      <c r="F483" s="158"/>
      <c r="G483" s="265" t="str">
        <f>IFERROR(IF(HLOOKUP(Presentación!$N$10,ENT,Presentación!$BA463,FALSE)=0,"",HLOOKUP(Presentación!$N$10,ENT,Presentación!$BA463,FALSE)),"")</f>
        <v/>
      </c>
      <c r="H483" s="266"/>
      <c r="I483" s="266"/>
      <c r="J483" s="267"/>
      <c r="K483" s="113" t="str">
        <f t="shared" si="42"/>
        <v/>
      </c>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14"/>
      <c r="AY483" s="114"/>
      <c r="AZ483" s="114"/>
      <c r="BA483" s="114"/>
      <c r="BB483" s="114"/>
      <c r="BC483" s="114"/>
      <c r="BD483" s="114"/>
      <c r="BE483" s="114"/>
      <c r="BG483" s="37">
        <f t="shared" si="43"/>
        <v>0</v>
      </c>
      <c r="BK483" s="57">
        <f t="shared" si="44"/>
        <v>0</v>
      </c>
      <c r="BL483" s="57">
        <f t="shared" si="45"/>
        <v>0</v>
      </c>
      <c r="BM483" s="57">
        <f t="shared" si="46"/>
        <v>0</v>
      </c>
      <c r="BN483" s="101">
        <f t="shared" si="47"/>
        <v>0</v>
      </c>
    </row>
    <row r="484" spans="3:66" ht="15" customHeight="1">
      <c r="C484" s="88" t="s">
        <v>818</v>
      </c>
      <c r="D484" s="156" t="str">
        <f>IFERROR(IF(HLOOKUP(Presentación!$N$10,FOL,Presentación!$BA464,FALSE)=0,"",HLOOKUP(Presentación!$N$10,FOL,Presentación!$BA464,FALSE)),"")</f>
        <v/>
      </c>
      <c r="E484" s="157"/>
      <c r="F484" s="158"/>
      <c r="G484" s="265" t="str">
        <f>IFERROR(IF(HLOOKUP(Presentación!$N$10,ENT,Presentación!$BA464,FALSE)=0,"",HLOOKUP(Presentación!$N$10,ENT,Presentación!$BA464,FALSE)),"")</f>
        <v/>
      </c>
      <c r="H484" s="266"/>
      <c r="I484" s="266"/>
      <c r="J484" s="267"/>
      <c r="K484" s="113" t="str">
        <f t="shared" si="42"/>
        <v/>
      </c>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c r="AO484" s="114"/>
      <c r="AP484" s="114"/>
      <c r="AQ484" s="114"/>
      <c r="AR484" s="114"/>
      <c r="AS484" s="114"/>
      <c r="AT484" s="114"/>
      <c r="AU484" s="114"/>
      <c r="AV484" s="114"/>
      <c r="AW484" s="114"/>
      <c r="AX484" s="114"/>
      <c r="AY484" s="114"/>
      <c r="AZ484" s="114"/>
      <c r="BA484" s="114"/>
      <c r="BB484" s="114"/>
      <c r="BC484" s="114"/>
      <c r="BD484" s="114"/>
      <c r="BE484" s="114"/>
      <c r="BG484" s="37">
        <f t="shared" si="43"/>
        <v>0</v>
      </c>
      <c r="BK484" s="57">
        <f t="shared" si="44"/>
        <v>0</v>
      </c>
      <c r="BL484" s="57">
        <f t="shared" si="45"/>
        <v>0</v>
      </c>
      <c r="BM484" s="57">
        <f t="shared" si="46"/>
        <v>0</v>
      </c>
      <c r="BN484" s="101">
        <f t="shared" si="47"/>
        <v>0</v>
      </c>
    </row>
    <row r="485" spans="3:66" ht="15" customHeight="1">
      <c r="C485" s="88" t="s">
        <v>819</v>
      </c>
      <c r="D485" s="156" t="str">
        <f>IFERROR(IF(HLOOKUP(Presentación!$N$10,FOL,Presentación!$BA465,FALSE)=0,"",HLOOKUP(Presentación!$N$10,FOL,Presentación!$BA465,FALSE)),"")</f>
        <v/>
      </c>
      <c r="E485" s="157"/>
      <c r="F485" s="158"/>
      <c r="G485" s="265" t="str">
        <f>IFERROR(IF(HLOOKUP(Presentación!$N$10,ENT,Presentación!$BA465,FALSE)=0,"",HLOOKUP(Presentación!$N$10,ENT,Presentación!$BA465,FALSE)),"")</f>
        <v/>
      </c>
      <c r="H485" s="266"/>
      <c r="I485" s="266"/>
      <c r="J485" s="267"/>
      <c r="K485" s="113" t="str">
        <f t="shared" si="42"/>
        <v/>
      </c>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c r="AO485" s="114"/>
      <c r="AP485" s="114"/>
      <c r="AQ485" s="114"/>
      <c r="AR485" s="114"/>
      <c r="AS485" s="114"/>
      <c r="AT485" s="114"/>
      <c r="AU485" s="114"/>
      <c r="AV485" s="114"/>
      <c r="AW485" s="114"/>
      <c r="AX485" s="114"/>
      <c r="AY485" s="114"/>
      <c r="AZ485" s="114"/>
      <c r="BA485" s="114"/>
      <c r="BB485" s="114"/>
      <c r="BC485" s="114"/>
      <c r="BD485" s="114"/>
      <c r="BE485" s="114"/>
      <c r="BG485" s="37">
        <f t="shared" si="43"/>
        <v>0</v>
      </c>
      <c r="BK485" s="57">
        <f t="shared" si="44"/>
        <v>0</v>
      </c>
      <c r="BL485" s="57">
        <f t="shared" si="45"/>
        <v>0</v>
      </c>
      <c r="BM485" s="57">
        <f t="shared" si="46"/>
        <v>0</v>
      </c>
      <c r="BN485" s="101">
        <f t="shared" si="47"/>
        <v>0</v>
      </c>
    </row>
    <row r="486" spans="3:66" ht="15" customHeight="1">
      <c r="C486" s="88" t="s">
        <v>820</v>
      </c>
      <c r="D486" s="156" t="str">
        <f>IFERROR(IF(HLOOKUP(Presentación!$N$10,FOL,Presentación!$BA466,FALSE)=0,"",HLOOKUP(Presentación!$N$10,FOL,Presentación!$BA466,FALSE)),"")</f>
        <v/>
      </c>
      <c r="E486" s="157"/>
      <c r="F486" s="158"/>
      <c r="G486" s="265" t="str">
        <f>IFERROR(IF(HLOOKUP(Presentación!$N$10,ENT,Presentación!$BA466,FALSE)=0,"",HLOOKUP(Presentación!$N$10,ENT,Presentación!$BA466,FALSE)),"")</f>
        <v/>
      </c>
      <c r="H486" s="266"/>
      <c r="I486" s="266"/>
      <c r="J486" s="267"/>
      <c r="K486" s="113" t="str">
        <f t="shared" si="42"/>
        <v/>
      </c>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c r="AO486" s="114"/>
      <c r="AP486" s="114"/>
      <c r="AQ486" s="114"/>
      <c r="AR486" s="114"/>
      <c r="AS486" s="114"/>
      <c r="AT486" s="114"/>
      <c r="AU486" s="114"/>
      <c r="AV486" s="114"/>
      <c r="AW486" s="114"/>
      <c r="AX486" s="114"/>
      <c r="AY486" s="114"/>
      <c r="AZ486" s="114"/>
      <c r="BA486" s="114"/>
      <c r="BB486" s="114"/>
      <c r="BC486" s="114"/>
      <c r="BD486" s="114"/>
      <c r="BE486" s="114"/>
      <c r="BG486" s="37">
        <f t="shared" si="43"/>
        <v>0</v>
      </c>
      <c r="BK486" s="57">
        <f t="shared" si="44"/>
        <v>0</v>
      </c>
      <c r="BL486" s="57">
        <f t="shared" si="45"/>
        <v>0</v>
      </c>
      <c r="BM486" s="57">
        <f t="shared" si="46"/>
        <v>0</v>
      </c>
      <c r="BN486" s="101">
        <f t="shared" si="47"/>
        <v>0</v>
      </c>
    </row>
    <row r="487" spans="3:66" ht="15" customHeight="1">
      <c r="C487" s="88" t="s">
        <v>821</v>
      </c>
      <c r="D487" s="156" t="str">
        <f>IFERROR(IF(HLOOKUP(Presentación!$N$10,FOL,Presentación!$BA467,FALSE)=0,"",HLOOKUP(Presentación!$N$10,FOL,Presentación!$BA467,FALSE)),"")</f>
        <v/>
      </c>
      <c r="E487" s="157"/>
      <c r="F487" s="158"/>
      <c r="G487" s="265" t="str">
        <f>IFERROR(IF(HLOOKUP(Presentación!$N$10,ENT,Presentación!$BA467,FALSE)=0,"",HLOOKUP(Presentación!$N$10,ENT,Presentación!$BA467,FALSE)),"")</f>
        <v/>
      </c>
      <c r="H487" s="266"/>
      <c r="I487" s="266"/>
      <c r="J487" s="267"/>
      <c r="K487" s="113" t="str">
        <f t="shared" si="42"/>
        <v/>
      </c>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c r="AO487" s="114"/>
      <c r="AP487" s="114"/>
      <c r="AQ487" s="114"/>
      <c r="AR487" s="114"/>
      <c r="AS487" s="114"/>
      <c r="AT487" s="114"/>
      <c r="AU487" s="114"/>
      <c r="AV487" s="114"/>
      <c r="AW487" s="114"/>
      <c r="AX487" s="114"/>
      <c r="AY487" s="114"/>
      <c r="AZ487" s="114"/>
      <c r="BA487" s="114"/>
      <c r="BB487" s="114"/>
      <c r="BC487" s="114"/>
      <c r="BD487" s="114"/>
      <c r="BE487" s="114"/>
      <c r="BG487" s="37">
        <f t="shared" si="43"/>
        <v>0</v>
      </c>
      <c r="BK487" s="57">
        <f t="shared" si="44"/>
        <v>0</v>
      </c>
      <c r="BL487" s="57">
        <f t="shared" si="45"/>
        <v>0</v>
      </c>
      <c r="BM487" s="57">
        <f t="shared" si="46"/>
        <v>0</v>
      </c>
      <c r="BN487" s="101">
        <f t="shared" si="47"/>
        <v>0</v>
      </c>
    </row>
    <row r="488" spans="3:66" ht="15" customHeight="1">
      <c r="C488" s="88" t="s">
        <v>822</v>
      </c>
      <c r="D488" s="156" t="str">
        <f>IFERROR(IF(HLOOKUP(Presentación!$N$10,FOL,Presentación!$BA468,FALSE)=0,"",HLOOKUP(Presentación!$N$10,FOL,Presentación!$BA468,FALSE)),"")</f>
        <v/>
      </c>
      <c r="E488" s="157"/>
      <c r="F488" s="158"/>
      <c r="G488" s="265" t="str">
        <f>IFERROR(IF(HLOOKUP(Presentación!$N$10,ENT,Presentación!$BA468,FALSE)=0,"",HLOOKUP(Presentación!$N$10,ENT,Presentación!$BA468,FALSE)),"")</f>
        <v/>
      </c>
      <c r="H488" s="266"/>
      <c r="I488" s="266"/>
      <c r="J488" s="267"/>
      <c r="K488" s="113" t="str">
        <f t="shared" si="42"/>
        <v/>
      </c>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c r="AO488" s="114"/>
      <c r="AP488" s="114"/>
      <c r="AQ488" s="114"/>
      <c r="AR488" s="114"/>
      <c r="AS488" s="114"/>
      <c r="AT488" s="114"/>
      <c r="AU488" s="114"/>
      <c r="AV488" s="114"/>
      <c r="AW488" s="114"/>
      <c r="AX488" s="114"/>
      <c r="AY488" s="114"/>
      <c r="AZ488" s="114"/>
      <c r="BA488" s="114"/>
      <c r="BB488" s="114"/>
      <c r="BC488" s="114"/>
      <c r="BD488" s="114"/>
      <c r="BE488" s="114"/>
      <c r="BG488" s="37">
        <f t="shared" si="43"/>
        <v>0</v>
      </c>
      <c r="BK488" s="57">
        <f t="shared" si="44"/>
        <v>0</v>
      </c>
      <c r="BL488" s="57">
        <f t="shared" si="45"/>
        <v>0</v>
      </c>
      <c r="BM488" s="57">
        <f t="shared" si="46"/>
        <v>0</v>
      </c>
      <c r="BN488" s="101">
        <f t="shared" si="47"/>
        <v>0</v>
      </c>
    </row>
    <row r="489" spans="3:66" ht="15" customHeight="1">
      <c r="C489" s="88" t="s">
        <v>823</v>
      </c>
      <c r="D489" s="156" t="str">
        <f>IFERROR(IF(HLOOKUP(Presentación!$N$10,FOL,Presentación!$BA469,FALSE)=0,"",HLOOKUP(Presentación!$N$10,FOL,Presentación!$BA469,FALSE)),"")</f>
        <v/>
      </c>
      <c r="E489" s="157"/>
      <c r="F489" s="158"/>
      <c r="G489" s="265" t="str">
        <f>IFERROR(IF(HLOOKUP(Presentación!$N$10,ENT,Presentación!$BA469,FALSE)=0,"",HLOOKUP(Presentación!$N$10,ENT,Presentación!$BA469,FALSE)),"")</f>
        <v/>
      </c>
      <c r="H489" s="266"/>
      <c r="I489" s="266"/>
      <c r="J489" s="267"/>
      <c r="K489" s="113" t="str">
        <f t="shared" si="42"/>
        <v/>
      </c>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c r="AO489" s="114"/>
      <c r="AP489" s="114"/>
      <c r="AQ489" s="114"/>
      <c r="AR489" s="114"/>
      <c r="AS489" s="114"/>
      <c r="AT489" s="114"/>
      <c r="AU489" s="114"/>
      <c r="AV489" s="114"/>
      <c r="AW489" s="114"/>
      <c r="AX489" s="114"/>
      <c r="AY489" s="114"/>
      <c r="AZ489" s="114"/>
      <c r="BA489" s="114"/>
      <c r="BB489" s="114"/>
      <c r="BC489" s="114"/>
      <c r="BD489" s="114"/>
      <c r="BE489" s="114"/>
      <c r="BG489" s="37">
        <f t="shared" si="43"/>
        <v>0</v>
      </c>
      <c r="BK489" s="57">
        <f t="shared" si="44"/>
        <v>0</v>
      </c>
      <c r="BL489" s="57">
        <f t="shared" si="45"/>
        <v>0</v>
      </c>
      <c r="BM489" s="57">
        <f t="shared" si="46"/>
        <v>0</v>
      </c>
      <c r="BN489" s="101">
        <f t="shared" si="47"/>
        <v>0</v>
      </c>
    </row>
    <row r="490" spans="3:66" ht="15" customHeight="1">
      <c r="C490" s="88" t="s">
        <v>824</v>
      </c>
      <c r="D490" s="156" t="str">
        <f>IFERROR(IF(HLOOKUP(Presentación!$N$10,FOL,Presentación!$BA470,FALSE)=0,"",HLOOKUP(Presentación!$N$10,FOL,Presentación!$BA470,FALSE)),"")</f>
        <v/>
      </c>
      <c r="E490" s="157"/>
      <c r="F490" s="158"/>
      <c r="G490" s="265" t="str">
        <f>IFERROR(IF(HLOOKUP(Presentación!$N$10,ENT,Presentación!$BA470,FALSE)=0,"",HLOOKUP(Presentación!$N$10,ENT,Presentación!$BA470,FALSE)),"")</f>
        <v/>
      </c>
      <c r="H490" s="266"/>
      <c r="I490" s="266"/>
      <c r="J490" s="267"/>
      <c r="K490" s="113" t="str">
        <f t="shared" si="42"/>
        <v/>
      </c>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c r="AO490" s="114"/>
      <c r="AP490" s="114"/>
      <c r="AQ490" s="114"/>
      <c r="AR490" s="114"/>
      <c r="AS490" s="114"/>
      <c r="AT490" s="114"/>
      <c r="AU490" s="114"/>
      <c r="AV490" s="114"/>
      <c r="AW490" s="114"/>
      <c r="AX490" s="114"/>
      <c r="AY490" s="114"/>
      <c r="AZ490" s="114"/>
      <c r="BA490" s="114"/>
      <c r="BB490" s="114"/>
      <c r="BC490" s="114"/>
      <c r="BD490" s="114"/>
      <c r="BE490" s="114"/>
      <c r="BG490" s="37">
        <f t="shared" si="43"/>
        <v>0</v>
      </c>
      <c r="BK490" s="57">
        <f t="shared" si="44"/>
        <v>0</v>
      </c>
      <c r="BL490" s="57">
        <f t="shared" si="45"/>
        <v>0</v>
      </c>
      <c r="BM490" s="57">
        <f t="shared" si="46"/>
        <v>0</v>
      </c>
      <c r="BN490" s="101">
        <f t="shared" si="47"/>
        <v>0</v>
      </c>
    </row>
    <row r="491" spans="3:66" ht="15" customHeight="1">
      <c r="C491" s="88" t="s">
        <v>825</v>
      </c>
      <c r="D491" s="156" t="str">
        <f>IFERROR(IF(HLOOKUP(Presentación!$N$10,FOL,Presentación!$BA471,FALSE)=0,"",HLOOKUP(Presentación!$N$10,FOL,Presentación!$BA471,FALSE)),"")</f>
        <v/>
      </c>
      <c r="E491" s="157"/>
      <c r="F491" s="158"/>
      <c r="G491" s="265" t="str">
        <f>IFERROR(IF(HLOOKUP(Presentación!$N$10,ENT,Presentación!$BA471,FALSE)=0,"",HLOOKUP(Presentación!$N$10,ENT,Presentación!$BA471,FALSE)),"")</f>
        <v/>
      </c>
      <c r="H491" s="266"/>
      <c r="I491" s="266"/>
      <c r="J491" s="267"/>
      <c r="K491" s="113" t="str">
        <f t="shared" si="42"/>
        <v/>
      </c>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c r="AO491" s="114"/>
      <c r="AP491" s="114"/>
      <c r="AQ491" s="114"/>
      <c r="AR491" s="114"/>
      <c r="AS491" s="114"/>
      <c r="AT491" s="114"/>
      <c r="AU491" s="114"/>
      <c r="AV491" s="114"/>
      <c r="AW491" s="114"/>
      <c r="AX491" s="114"/>
      <c r="AY491" s="114"/>
      <c r="AZ491" s="114"/>
      <c r="BA491" s="114"/>
      <c r="BB491" s="114"/>
      <c r="BC491" s="114"/>
      <c r="BD491" s="114"/>
      <c r="BE491" s="114"/>
      <c r="BG491" s="37">
        <f t="shared" si="43"/>
        <v>0</v>
      </c>
      <c r="BK491" s="57">
        <f t="shared" si="44"/>
        <v>0</v>
      </c>
      <c r="BL491" s="57">
        <f t="shared" si="45"/>
        <v>0</v>
      </c>
      <c r="BM491" s="57">
        <f t="shared" si="46"/>
        <v>0</v>
      </c>
      <c r="BN491" s="101">
        <f t="shared" si="47"/>
        <v>0</v>
      </c>
    </row>
    <row r="492" spans="3:66" ht="15" customHeight="1">
      <c r="C492" s="88" t="s">
        <v>826</v>
      </c>
      <c r="D492" s="156" t="str">
        <f>IFERROR(IF(HLOOKUP(Presentación!$N$10,FOL,Presentación!$BA472,FALSE)=0,"",HLOOKUP(Presentación!$N$10,FOL,Presentación!$BA472,FALSE)),"")</f>
        <v/>
      </c>
      <c r="E492" s="157"/>
      <c r="F492" s="158"/>
      <c r="G492" s="265" t="str">
        <f>IFERROR(IF(HLOOKUP(Presentación!$N$10,ENT,Presentación!$BA472,FALSE)=0,"",HLOOKUP(Presentación!$N$10,ENT,Presentación!$BA472,FALSE)),"")</f>
        <v/>
      </c>
      <c r="H492" s="266"/>
      <c r="I492" s="266"/>
      <c r="J492" s="267"/>
      <c r="K492" s="113" t="str">
        <f t="shared" si="42"/>
        <v/>
      </c>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c r="AO492" s="114"/>
      <c r="AP492" s="114"/>
      <c r="AQ492" s="114"/>
      <c r="AR492" s="114"/>
      <c r="AS492" s="114"/>
      <c r="AT492" s="114"/>
      <c r="AU492" s="114"/>
      <c r="AV492" s="114"/>
      <c r="AW492" s="114"/>
      <c r="AX492" s="114"/>
      <c r="AY492" s="114"/>
      <c r="AZ492" s="114"/>
      <c r="BA492" s="114"/>
      <c r="BB492" s="114"/>
      <c r="BC492" s="114"/>
      <c r="BD492" s="114"/>
      <c r="BE492" s="114"/>
      <c r="BG492" s="37">
        <f t="shared" si="43"/>
        <v>0</v>
      </c>
      <c r="BK492" s="57">
        <f t="shared" si="44"/>
        <v>0</v>
      </c>
      <c r="BL492" s="57">
        <f t="shared" si="45"/>
        <v>0</v>
      </c>
      <c r="BM492" s="57">
        <f t="shared" si="46"/>
        <v>0</v>
      </c>
      <c r="BN492" s="101">
        <f t="shared" si="47"/>
        <v>0</v>
      </c>
    </row>
    <row r="493" spans="3:66" ht="15" customHeight="1">
      <c r="C493" s="88" t="s">
        <v>827</v>
      </c>
      <c r="D493" s="156" t="str">
        <f>IFERROR(IF(HLOOKUP(Presentación!$N$10,FOL,Presentación!$BA473,FALSE)=0,"",HLOOKUP(Presentación!$N$10,FOL,Presentación!$BA473,FALSE)),"")</f>
        <v/>
      </c>
      <c r="E493" s="157"/>
      <c r="F493" s="158"/>
      <c r="G493" s="265" t="str">
        <f>IFERROR(IF(HLOOKUP(Presentación!$N$10,ENT,Presentación!$BA473,FALSE)=0,"",HLOOKUP(Presentación!$N$10,ENT,Presentación!$BA473,FALSE)),"")</f>
        <v/>
      </c>
      <c r="H493" s="266"/>
      <c r="I493" s="266"/>
      <c r="J493" s="267"/>
      <c r="K493" s="113" t="str">
        <f t="shared" si="42"/>
        <v/>
      </c>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c r="AO493" s="114"/>
      <c r="AP493" s="114"/>
      <c r="AQ493" s="114"/>
      <c r="AR493" s="114"/>
      <c r="AS493" s="114"/>
      <c r="AT493" s="114"/>
      <c r="AU493" s="114"/>
      <c r="AV493" s="114"/>
      <c r="AW493" s="114"/>
      <c r="AX493" s="114"/>
      <c r="AY493" s="114"/>
      <c r="AZ493" s="114"/>
      <c r="BA493" s="114"/>
      <c r="BB493" s="114"/>
      <c r="BC493" s="114"/>
      <c r="BD493" s="114"/>
      <c r="BE493" s="114"/>
      <c r="BG493" s="37">
        <f t="shared" si="43"/>
        <v>0</v>
      </c>
      <c r="BK493" s="57">
        <f t="shared" si="44"/>
        <v>0</v>
      </c>
      <c r="BL493" s="57">
        <f t="shared" si="45"/>
        <v>0</v>
      </c>
      <c r="BM493" s="57">
        <f t="shared" si="46"/>
        <v>0</v>
      </c>
      <c r="BN493" s="101">
        <f t="shared" si="47"/>
        <v>0</v>
      </c>
    </row>
    <row r="494" spans="3:66" ht="15" customHeight="1">
      <c r="C494" s="88" t="s">
        <v>828</v>
      </c>
      <c r="D494" s="156" t="str">
        <f>IFERROR(IF(HLOOKUP(Presentación!$N$10,FOL,Presentación!$BA474,FALSE)=0,"",HLOOKUP(Presentación!$N$10,FOL,Presentación!$BA474,FALSE)),"")</f>
        <v/>
      </c>
      <c r="E494" s="157"/>
      <c r="F494" s="158"/>
      <c r="G494" s="265" t="str">
        <f>IFERROR(IF(HLOOKUP(Presentación!$N$10,ENT,Presentación!$BA474,FALSE)=0,"",HLOOKUP(Presentación!$N$10,ENT,Presentación!$BA474,FALSE)),"")</f>
        <v/>
      </c>
      <c r="H494" s="266"/>
      <c r="I494" s="266"/>
      <c r="J494" s="267"/>
      <c r="K494" s="113" t="str">
        <f t="shared" si="42"/>
        <v/>
      </c>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c r="AO494" s="114"/>
      <c r="AP494" s="114"/>
      <c r="AQ494" s="114"/>
      <c r="AR494" s="114"/>
      <c r="AS494" s="114"/>
      <c r="AT494" s="114"/>
      <c r="AU494" s="114"/>
      <c r="AV494" s="114"/>
      <c r="AW494" s="114"/>
      <c r="AX494" s="114"/>
      <c r="AY494" s="114"/>
      <c r="AZ494" s="114"/>
      <c r="BA494" s="114"/>
      <c r="BB494" s="114"/>
      <c r="BC494" s="114"/>
      <c r="BD494" s="114"/>
      <c r="BE494" s="114"/>
      <c r="BG494" s="37">
        <f t="shared" si="43"/>
        <v>0</v>
      </c>
      <c r="BK494" s="57">
        <f t="shared" si="44"/>
        <v>0</v>
      </c>
      <c r="BL494" s="57">
        <f t="shared" si="45"/>
        <v>0</v>
      </c>
      <c r="BM494" s="57">
        <f t="shared" si="46"/>
        <v>0</v>
      </c>
      <c r="BN494" s="101">
        <f t="shared" si="47"/>
        <v>0</v>
      </c>
    </row>
    <row r="495" spans="3:66" ht="15" customHeight="1">
      <c r="C495" s="88" t="s">
        <v>829</v>
      </c>
      <c r="D495" s="156" t="str">
        <f>IFERROR(IF(HLOOKUP(Presentación!$N$10,FOL,Presentación!$BA475,FALSE)=0,"",HLOOKUP(Presentación!$N$10,FOL,Presentación!$BA475,FALSE)),"")</f>
        <v/>
      </c>
      <c r="E495" s="157"/>
      <c r="F495" s="158"/>
      <c r="G495" s="265" t="str">
        <f>IFERROR(IF(HLOOKUP(Presentación!$N$10,ENT,Presentación!$BA475,FALSE)=0,"",HLOOKUP(Presentación!$N$10,ENT,Presentación!$BA475,FALSE)),"")</f>
        <v/>
      </c>
      <c r="H495" s="266"/>
      <c r="I495" s="266"/>
      <c r="J495" s="267"/>
      <c r="K495" s="113" t="str">
        <f t="shared" si="42"/>
        <v/>
      </c>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c r="AO495" s="114"/>
      <c r="AP495" s="114"/>
      <c r="AQ495" s="114"/>
      <c r="AR495" s="114"/>
      <c r="AS495" s="114"/>
      <c r="AT495" s="114"/>
      <c r="AU495" s="114"/>
      <c r="AV495" s="114"/>
      <c r="AW495" s="114"/>
      <c r="AX495" s="114"/>
      <c r="AY495" s="114"/>
      <c r="AZ495" s="114"/>
      <c r="BA495" s="114"/>
      <c r="BB495" s="114"/>
      <c r="BC495" s="114"/>
      <c r="BD495" s="114"/>
      <c r="BE495" s="114"/>
      <c r="BG495" s="37">
        <f t="shared" si="43"/>
        <v>0</v>
      </c>
      <c r="BK495" s="57">
        <f t="shared" si="44"/>
        <v>0</v>
      </c>
      <c r="BL495" s="57">
        <f t="shared" si="45"/>
        <v>0</v>
      </c>
      <c r="BM495" s="57">
        <f t="shared" si="46"/>
        <v>0</v>
      </c>
      <c r="BN495" s="101">
        <f t="shared" si="47"/>
        <v>0</v>
      </c>
    </row>
    <row r="496" spans="3:66" ht="15" customHeight="1">
      <c r="C496" s="88" t="s">
        <v>830</v>
      </c>
      <c r="D496" s="156" t="str">
        <f>IFERROR(IF(HLOOKUP(Presentación!$N$10,FOL,Presentación!$BA476,FALSE)=0,"",HLOOKUP(Presentación!$N$10,FOL,Presentación!$BA476,FALSE)),"")</f>
        <v/>
      </c>
      <c r="E496" s="157"/>
      <c r="F496" s="158"/>
      <c r="G496" s="265" t="str">
        <f>IFERROR(IF(HLOOKUP(Presentación!$N$10,ENT,Presentación!$BA476,FALSE)=0,"",HLOOKUP(Presentación!$N$10,ENT,Presentación!$BA476,FALSE)),"")</f>
        <v/>
      </c>
      <c r="H496" s="266"/>
      <c r="I496" s="266"/>
      <c r="J496" s="267"/>
      <c r="K496" s="113" t="str">
        <f t="shared" si="42"/>
        <v/>
      </c>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c r="AO496" s="114"/>
      <c r="AP496" s="114"/>
      <c r="AQ496" s="114"/>
      <c r="AR496" s="114"/>
      <c r="AS496" s="114"/>
      <c r="AT496" s="114"/>
      <c r="AU496" s="114"/>
      <c r="AV496" s="114"/>
      <c r="AW496" s="114"/>
      <c r="AX496" s="114"/>
      <c r="AY496" s="114"/>
      <c r="AZ496" s="114"/>
      <c r="BA496" s="114"/>
      <c r="BB496" s="114"/>
      <c r="BC496" s="114"/>
      <c r="BD496" s="114"/>
      <c r="BE496" s="114"/>
      <c r="BG496" s="37">
        <f t="shared" si="43"/>
        <v>0</v>
      </c>
      <c r="BK496" s="57">
        <f t="shared" si="44"/>
        <v>0</v>
      </c>
      <c r="BL496" s="57">
        <f t="shared" si="45"/>
        <v>0</v>
      </c>
      <c r="BM496" s="57">
        <f t="shared" si="46"/>
        <v>0</v>
      </c>
      <c r="BN496" s="101">
        <f t="shared" si="47"/>
        <v>0</v>
      </c>
    </row>
    <row r="497" spans="3:66" ht="15" customHeight="1">
      <c r="C497" s="88" t="s">
        <v>831</v>
      </c>
      <c r="D497" s="156" t="str">
        <f>IFERROR(IF(HLOOKUP(Presentación!$N$10,FOL,Presentación!$BA477,FALSE)=0,"",HLOOKUP(Presentación!$N$10,FOL,Presentación!$BA477,FALSE)),"")</f>
        <v/>
      </c>
      <c r="E497" s="157"/>
      <c r="F497" s="158"/>
      <c r="G497" s="265" t="str">
        <f>IFERROR(IF(HLOOKUP(Presentación!$N$10,ENT,Presentación!$BA477,FALSE)=0,"",HLOOKUP(Presentación!$N$10,ENT,Presentación!$BA477,FALSE)),"")</f>
        <v/>
      </c>
      <c r="H497" s="266"/>
      <c r="I497" s="266"/>
      <c r="J497" s="267"/>
      <c r="K497" s="113" t="str">
        <f t="shared" si="42"/>
        <v/>
      </c>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c r="AO497" s="114"/>
      <c r="AP497" s="114"/>
      <c r="AQ497" s="114"/>
      <c r="AR497" s="114"/>
      <c r="AS497" s="114"/>
      <c r="AT497" s="114"/>
      <c r="AU497" s="114"/>
      <c r="AV497" s="114"/>
      <c r="AW497" s="114"/>
      <c r="AX497" s="114"/>
      <c r="AY497" s="114"/>
      <c r="AZ497" s="114"/>
      <c r="BA497" s="114"/>
      <c r="BB497" s="114"/>
      <c r="BC497" s="114"/>
      <c r="BD497" s="114"/>
      <c r="BE497" s="114"/>
      <c r="BG497" s="37">
        <f t="shared" si="43"/>
        <v>0</v>
      </c>
      <c r="BK497" s="57">
        <f t="shared" si="44"/>
        <v>0</v>
      </c>
      <c r="BL497" s="57">
        <f t="shared" si="45"/>
        <v>0</v>
      </c>
      <c r="BM497" s="57">
        <f t="shared" si="46"/>
        <v>0</v>
      </c>
      <c r="BN497" s="101">
        <f t="shared" si="47"/>
        <v>0</v>
      </c>
    </row>
    <row r="498" spans="3:66" ht="15" customHeight="1">
      <c r="C498" s="88" t="s">
        <v>832</v>
      </c>
      <c r="D498" s="156" t="str">
        <f>IFERROR(IF(HLOOKUP(Presentación!$N$10,FOL,Presentación!$BA478,FALSE)=0,"",HLOOKUP(Presentación!$N$10,FOL,Presentación!$BA478,FALSE)),"")</f>
        <v/>
      </c>
      <c r="E498" s="157"/>
      <c r="F498" s="158"/>
      <c r="G498" s="265" t="str">
        <f>IFERROR(IF(HLOOKUP(Presentación!$N$10,ENT,Presentación!$BA478,FALSE)=0,"",HLOOKUP(Presentación!$N$10,ENT,Presentación!$BA478,FALSE)),"")</f>
        <v/>
      </c>
      <c r="H498" s="266"/>
      <c r="I498" s="266"/>
      <c r="J498" s="267"/>
      <c r="K498" s="113" t="str">
        <f t="shared" si="42"/>
        <v/>
      </c>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c r="AO498" s="114"/>
      <c r="AP498" s="114"/>
      <c r="AQ498" s="114"/>
      <c r="AR498" s="114"/>
      <c r="AS498" s="114"/>
      <c r="AT498" s="114"/>
      <c r="AU498" s="114"/>
      <c r="AV498" s="114"/>
      <c r="AW498" s="114"/>
      <c r="AX498" s="114"/>
      <c r="AY498" s="114"/>
      <c r="AZ498" s="114"/>
      <c r="BA498" s="114"/>
      <c r="BB498" s="114"/>
      <c r="BC498" s="114"/>
      <c r="BD498" s="114"/>
      <c r="BE498" s="114"/>
      <c r="BG498" s="37">
        <f t="shared" si="43"/>
        <v>0</v>
      </c>
      <c r="BK498" s="57">
        <f t="shared" si="44"/>
        <v>0</v>
      </c>
      <c r="BL498" s="57">
        <f t="shared" si="45"/>
        <v>0</v>
      </c>
      <c r="BM498" s="57">
        <f t="shared" si="46"/>
        <v>0</v>
      </c>
      <c r="BN498" s="101">
        <f t="shared" si="47"/>
        <v>0</v>
      </c>
    </row>
    <row r="499" spans="3:66" ht="15" customHeight="1">
      <c r="C499" s="88" t="s">
        <v>833</v>
      </c>
      <c r="D499" s="156" t="str">
        <f>IFERROR(IF(HLOOKUP(Presentación!$N$10,FOL,Presentación!$BA479,FALSE)=0,"",HLOOKUP(Presentación!$N$10,FOL,Presentación!$BA479,FALSE)),"")</f>
        <v/>
      </c>
      <c r="E499" s="157"/>
      <c r="F499" s="158"/>
      <c r="G499" s="265" t="str">
        <f>IFERROR(IF(HLOOKUP(Presentación!$N$10,ENT,Presentación!$BA479,FALSE)=0,"",HLOOKUP(Presentación!$N$10,ENT,Presentación!$BA479,FALSE)),"")</f>
        <v/>
      </c>
      <c r="H499" s="266"/>
      <c r="I499" s="266"/>
      <c r="J499" s="267"/>
      <c r="K499" s="113" t="str">
        <f t="shared" si="42"/>
        <v/>
      </c>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c r="AO499" s="114"/>
      <c r="AP499" s="114"/>
      <c r="AQ499" s="114"/>
      <c r="AR499" s="114"/>
      <c r="AS499" s="114"/>
      <c r="AT499" s="114"/>
      <c r="AU499" s="114"/>
      <c r="AV499" s="114"/>
      <c r="AW499" s="114"/>
      <c r="AX499" s="114"/>
      <c r="AY499" s="114"/>
      <c r="AZ499" s="114"/>
      <c r="BA499" s="114"/>
      <c r="BB499" s="114"/>
      <c r="BC499" s="114"/>
      <c r="BD499" s="114"/>
      <c r="BE499" s="114"/>
      <c r="BG499" s="37">
        <f t="shared" si="43"/>
        <v>0</v>
      </c>
      <c r="BK499" s="57">
        <f t="shared" si="44"/>
        <v>0</v>
      </c>
      <c r="BL499" s="57">
        <f t="shared" si="45"/>
        <v>0</v>
      </c>
      <c r="BM499" s="57">
        <f t="shared" si="46"/>
        <v>0</v>
      </c>
      <c r="BN499" s="101">
        <f t="shared" si="47"/>
        <v>0</v>
      </c>
    </row>
    <row r="500" spans="3:66" ht="15" customHeight="1">
      <c r="C500" s="88" t="s">
        <v>834</v>
      </c>
      <c r="D500" s="156" t="str">
        <f>IFERROR(IF(HLOOKUP(Presentación!$N$10,FOL,Presentación!$BA480,FALSE)=0,"",HLOOKUP(Presentación!$N$10,FOL,Presentación!$BA480,FALSE)),"")</f>
        <v/>
      </c>
      <c r="E500" s="157"/>
      <c r="F500" s="158"/>
      <c r="G500" s="265" t="str">
        <f>IFERROR(IF(HLOOKUP(Presentación!$N$10,ENT,Presentación!$BA480,FALSE)=0,"",HLOOKUP(Presentación!$N$10,ENT,Presentación!$BA480,FALSE)),"")</f>
        <v/>
      </c>
      <c r="H500" s="266"/>
      <c r="I500" s="266"/>
      <c r="J500" s="267"/>
      <c r="K500" s="113" t="str">
        <f t="shared" si="42"/>
        <v/>
      </c>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c r="AO500" s="114"/>
      <c r="AP500" s="114"/>
      <c r="AQ500" s="114"/>
      <c r="AR500" s="114"/>
      <c r="AS500" s="114"/>
      <c r="AT500" s="114"/>
      <c r="AU500" s="114"/>
      <c r="AV500" s="114"/>
      <c r="AW500" s="114"/>
      <c r="AX500" s="114"/>
      <c r="AY500" s="114"/>
      <c r="AZ500" s="114"/>
      <c r="BA500" s="114"/>
      <c r="BB500" s="114"/>
      <c r="BC500" s="114"/>
      <c r="BD500" s="114"/>
      <c r="BE500" s="114"/>
      <c r="BG500" s="37">
        <f t="shared" si="43"/>
        <v>0</v>
      </c>
      <c r="BK500" s="57">
        <f t="shared" si="44"/>
        <v>0</v>
      </c>
      <c r="BL500" s="57">
        <f t="shared" si="45"/>
        <v>0</v>
      </c>
      <c r="BM500" s="57">
        <f t="shared" si="46"/>
        <v>0</v>
      </c>
      <c r="BN500" s="101">
        <f t="shared" si="47"/>
        <v>0</v>
      </c>
    </row>
    <row r="501" spans="3:66" ht="15" customHeight="1">
      <c r="C501" s="88" t="s">
        <v>835</v>
      </c>
      <c r="D501" s="156" t="str">
        <f>IFERROR(IF(HLOOKUP(Presentación!$N$10,FOL,Presentación!$BA481,FALSE)=0,"",HLOOKUP(Presentación!$N$10,FOL,Presentación!$BA481,FALSE)),"")</f>
        <v/>
      </c>
      <c r="E501" s="157"/>
      <c r="F501" s="158"/>
      <c r="G501" s="265" t="str">
        <f>IFERROR(IF(HLOOKUP(Presentación!$N$10,ENT,Presentación!$BA481,FALSE)=0,"",HLOOKUP(Presentación!$N$10,ENT,Presentación!$BA481,FALSE)),"")</f>
        <v/>
      </c>
      <c r="H501" s="266"/>
      <c r="I501" s="266"/>
      <c r="J501" s="267"/>
      <c r="K501" s="113" t="str">
        <f t="shared" si="42"/>
        <v/>
      </c>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c r="AO501" s="114"/>
      <c r="AP501" s="114"/>
      <c r="AQ501" s="114"/>
      <c r="AR501" s="114"/>
      <c r="AS501" s="114"/>
      <c r="AT501" s="114"/>
      <c r="AU501" s="114"/>
      <c r="AV501" s="114"/>
      <c r="AW501" s="114"/>
      <c r="AX501" s="114"/>
      <c r="AY501" s="114"/>
      <c r="AZ501" s="114"/>
      <c r="BA501" s="114"/>
      <c r="BB501" s="114"/>
      <c r="BC501" s="114"/>
      <c r="BD501" s="114"/>
      <c r="BE501" s="114"/>
      <c r="BG501" s="37">
        <f t="shared" si="43"/>
        <v>0</v>
      </c>
      <c r="BK501" s="57">
        <f t="shared" si="44"/>
        <v>0</v>
      </c>
      <c r="BL501" s="57">
        <f t="shared" si="45"/>
        <v>0</v>
      </c>
      <c r="BM501" s="57">
        <f t="shared" si="46"/>
        <v>0</v>
      </c>
      <c r="BN501" s="101">
        <f t="shared" si="47"/>
        <v>0</v>
      </c>
    </row>
    <row r="502" spans="3:66" ht="15" customHeight="1">
      <c r="C502" s="88" t="s">
        <v>836</v>
      </c>
      <c r="D502" s="156" t="str">
        <f>IFERROR(IF(HLOOKUP(Presentación!$N$10,FOL,Presentación!$BA482,FALSE)=0,"",HLOOKUP(Presentación!$N$10,FOL,Presentación!$BA482,FALSE)),"")</f>
        <v/>
      </c>
      <c r="E502" s="157"/>
      <c r="F502" s="158"/>
      <c r="G502" s="265" t="str">
        <f>IFERROR(IF(HLOOKUP(Presentación!$N$10,ENT,Presentación!$BA482,FALSE)=0,"",HLOOKUP(Presentación!$N$10,ENT,Presentación!$BA482,FALSE)),"")</f>
        <v/>
      </c>
      <c r="H502" s="266"/>
      <c r="I502" s="266"/>
      <c r="J502" s="267"/>
      <c r="K502" s="113" t="str">
        <f t="shared" si="42"/>
        <v/>
      </c>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c r="AO502" s="114"/>
      <c r="AP502" s="114"/>
      <c r="AQ502" s="114"/>
      <c r="AR502" s="114"/>
      <c r="AS502" s="114"/>
      <c r="AT502" s="114"/>
      <c r="AU502" s="114"/>
      <c r="AV502" s="114"/>
      <c r="AW502" s="114"/>
      <c r="AX502" s="114"/>
      <c r="AY502" s="114"/>
      <c r="AZ502" s="114"/>
      <c r="BA502" s="114"/>
      <c r="BB502" s="114"/>
      <c r="BC502" s="114"/>
      <c r="BD502" s="114"/>
      <c r="BE502" s="114"/>
      <c r="BG502" s="37">
        <f t="shared" si="43"/>
        <v>0</v>
      </c>
      <c r="BK502" s="57">
        <f t="shared" si="44"/>
        <v>0</v>
      </c>
      <c r="BL502" s="57">
        <f t="shared" si="45"/>
        <v>0</v>
      </c>
      <c r="BM502" s="57">
        <f t="shared" si="46"/>
        <v>0</v>
      </c>
      <c r="BN502" s="101">
        <f t="shared" si="47"/>
        <v>0</v>
      </c>
    </row>
    <row r="503" spans="3:66" ht="15" customHeight="1">
      <c r="C503" s="88" t="s">
        <v>837</v>
      </c>
      <c r="D503" s="156" t="str">
        <f>IFERROR(IF(HLOOKUP(Presentación!$N$10,FOL,Presentación!$BA483,FALSE)=0,"",HLOOKUP(Presentación!$N$10,FOL,Presentación!$BA483,FALSE)),"")</f>
        <v/>
      </c>
      <c r="E503" s="157"/>
      <c r="F503" s="158"/>
      <c r="G503" s="265" t="str">
        <f>IFERROR(IF(HLOOKUP(Presentación!$N$10,ENT,Presentación!$BA483,FALSE)=0,"",HLOOKUP(Presentación!$N$10,ENT,Presentación!$BA483,FALSE)),"")</f>
        <v/>
      </c>
      <c r="H503" s="266"/>
      <c r="I503" s="266"/>
      <c r="J503" s="267"/>
      <c r="K503" s="113" t="str">
        <f t="shared" si="42"/>
        <v/>
      </c>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c r="AO503" s="114"/>
      <c r="AP503" s="114"/>
      <c r="AQ503" s="114"/>
      <c r="AR503" s="114"/>
      <c r="AS503" s="114"/>
      <c r="AT503" s="114"/>
      <c r="AU503" s="114"/>
      <c r="AV503" s="114"/>
      <c r="AW503" s="114"/>
      <c r="AX503" s="114"/>
      <c r="AY503" s="114"/>
      <c r="AZ503" s="114"/>
      <c r="BA503" s="114"/>
      <c r="BB503" s="114"/>
      <c r="BC503" s="114"/>
      <c r="BD503" s="114"/>
      <c r="BE503" s="114"/>
      <c r="BG503" s="37">
        <f t="shared" si="43"/>
        <v>0</v>
      </c>
      <c r="BK503" s="57">
        <f t="shared" si="44"/>
        <v>0</v>
      </c>
      <c r="BL503" s="57">
        <f t="shared" si="45"/>
        <v>0</v>
      </c>
      <c r="BM503" s="57">
        <f t="shared" si="46"/>
        <v>0</v>
      </c>
      <c r="BN503" s="101">
        <f t="shared" si="47"/>
        <v>0</v>
      </c>
    </row>
    <row r="504" spans="3:66" ht="15" customHeight="1">
      <c r="C504" s="88" t="s">
        <v>838</v>
      </c>
      <c r="D504" s="156" t="str">
        <f>IFERROR(IF(HLOOKUP(Presentación!$N$10,FOL,Presentación!$BA484,FALSE)=0,"",HLOOKUP(Presentación!$N$10,FOL,Presentación!$BA484,FALSE)),"")</f>
        <v/>
      </c>
      <c r="E504" s="157"/>
      <c r="F504" s="158"/>
      <c r="G504" s="265" t="str">
        <f>IFERROR(IF(HLOOKUP(Presentación!$N$10,ENT,Presentación!$BA484,FALSE)=0,"",HLOOKUP(Presentación!$N$10,ENT,Presentación!$BA484,FALSE)),"")</f>
        <v/>
      </c>
      <c r="H504" s="266"/>
      <c r="I504" s="266"/>
      <c r="J504" s="267"/>
      <c r="K504" s="113" t="str">
        <f t="shared" si="42"/>
        <v/>
      </c>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c r="AO504" s="114"/>
      <c r="AP504" s="114"/>
      <c r="AQ504" s="114"/>
      <c r="AR504" s="114"/>
      <c r="AS504" s="114"/>
      <c r="AT504" s="114"/>
      <c r="AU504" s="114"/>
      <c r="AV504" s="114"/>
      <c r="AW504" s="114"/>
      <c r="AX504" s="114"/>
      <c r="AY504" s="114"/>
      <c r="AZ504" s="114"/>
      <c r="BA504" s="114"/>
      <c r="BB504" s="114"/>
      <c r="BC504" s="114"/>
      <c r="BD504" s="114"/>
      <c r="BE504" s="114"/>
      <c r="BG504" s="37">
        <f t="shared" si="43"/>
        <v>0</v>
      </c>
      <c r="BK504" s="57">
        <f t="shared" si="44"/>
        <v>0</v>
      </c>
      <c r="BL504" s="57">
        <f t="shared" si="45"/>
        <v>0</v>
      </c>
      <c r="BM504" s="57">
        <f t="shared" si="46"/>
        <v>0</v>
      </c>
      <c r="BN504" s="101">
        <f t="shared" si="47"/>
        <v>0</v>
      </c>
    </row>
    <row r="505" spans="3:66" ht="15" customHeight="1">
      <c r="C505" s="88" t="s">
        <v>839</v>
      </c>
      <c r="D505" s="156" t="str">
        <f>IFERROR(IF(HLOOKUP(Presentación!$N$10,FOL,Presentación!$BA485,FALSE)=0,"",HLOOKUP(Presentación!$N$10,FOL,Presentación!$BA485,FALSE)),"")</f>
        <v/>
      </c>
      <c r="E505" s="157"/>
      <c r="F505" s="158"/>
      <c r="G505" s="265" t="str">
        <f>IFERROR(IF(HLOOKUP(Presentación!$N$10,ENT,Presentación!$BA485,FALSE)=0,"",HLOOKUP(Presentación!$N$10,ENT,Presentación!$BA485,FALSE)),"")</f>
        <v/>
      </c>
      <c r="H505" s="266"/>
      <c r="I505" s="266"/>
      <c r="J505" s="267"/>
      <c r="K505" s="113" t="str">
        <f t="shared" si="42"/>
        <v/>
      </c>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c r="AO505" s="114"/>
      <c r="AP505" s="114"/>
      <c r="AQ505" s="114"/>
      <c r="AR505" s="114"/>
      <c r="AS505" s="114"/>
      <c r="AT505" s="114"/>
      <c r="AU505" s="114"/>
      <c r="AV505" s="114"/>
      <c r="AW505" s="114"/>
      <c r="AX505" s="114"/>
      <c r="AY505" s="114"/>
      <c r="AZ505" s="114"/>
      <c r="BA505" s="114"/>
      <c r="BB505" s="114"/>
      <c r="BC505" s="114"/>
      <c r="BD505" s="114"/>
      <c r="BE505" s="114"/>
      <c r="BG505" s="37">
        <f t="shared" si="43"/>
        <v>0</v>
      </c>
      <c r="BK505" s="57">
        <f t="shared" si="44"/>
        <v>0</v>
      </c>
      <c r="BL505" s="57">
        <f t="shared" si="45"/>
        <v>0</v>
      </c>
      <c r="BM505" s="57">
        <f t="shared" si="46"/>
        <v>0</v>
      </c>
      <c r="BN505" s="101">
        <f t="shared" si="47"/>
        <v>0</v>
      </c>
    </row>
    <row r="506" spans="3:66" ht="15" customHeight="1">
      <c r="C506" s="88" t="s">
        <v>840</v>
      </c>
      <c r="D506" s="156" t="str">
        <f>IFERROR(IF(HLOOKUP(Presentación!$N$10,FOL,Presentación!$BA486,FALSE)=0,"",HLOOKUP(Presentación!$N$10,FOL,Presentación!$BA486,FALSE)),"")</f>
        <v/>
      </c>
      <c r="E506" s="157"/>
      <c r="F506" s="158"/>
      <c r="G506" s="265" t="str">
        <f>IFERROR(IF(HLOOKUP(Presentación!$N$10,ENT,Presentación!$BA486,FALSE)=0,"",HLOOKUP(Presentación!$N$10,ENT,Presentación!$BA486,FALSE)),"")</f>
        <v/>
      </c>
      <c r="H506" s="266"/>
      <c r="I506" s="266"/>
      <c r="J506" s="267"/>
      <c r="K506" s="113" t="str">
        <f t="shared" si="42"/>
        <v/>
      </c>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c r="AO506" s="114"/>
      <c r="AP506" s="114"/>
      <c r="AQ506" s="114"/>
      <c r="AR506" s="114"/>
      <c r="AS506" s="114"/>
      <c r="AT506" s="114"/>
      <c r="AU506" s="114"/>
      <c r="AV506" s="114"/>
      <c r="AW506" s="114"/>
      <c r="AX506" s="114"/>
      <c r="AY506" s="114"/>
      <c r="AZ506" s="114"/>
      <c r="BA506" s="114"/>
      <c r="BB506" s="114"/>
      <c r="BC506" s="114"/>
      <c r="BD506" s="114"/>
      <c r="BE506" s="114"/>
      <c r="BG506" s="37">
        <f t="shared" si="43"/>
        <v>0</v>
      </c>
      <c r="BK506" s="57">
        <f t="shared" si="44"/>
        <v>0</v>
      </c>
      <c r="BL506" s="57">
        <f t="shared" si="45"/>
        <v>0</v>
      </c>
      <c r="BM506" s="57">
        <f t="shared" si="46"/>
        <v>0</v>
      </c>
      <c r="BN506" s="101">
        <f t="shared" si="47"/>
        <v>0</v>
      </c>
    </row>
    <row r="507" spans="3:66" ht="15" customHeight="1">
      <c r="C507" s="88" t="s">
        <v>841</v>
      </c>
      <c r="D507" s="156" t="str">
        <f>IFERROR(IF(HLOOKUP(Presentación!$N$10,FOL,Presentación!$BA487,FALSE)=0,"",HLOOKUP(Presentación!$N$10,FOL,Presentación!$BA487,FALSE)),"")</f>
        <v/>
      </c>
      <c r="E507" s="157"/>
      <c r="F507" s="158"/>
      <c r="G507" s="265" t="str">
        <f>IFERROR(IF(HLOOKUP(Presentación!$N$10,ENT,Presentación!$BA487,FALSE)=0,"",HLOOKUP(Presentación!$N$10,ENT,Presentación!$BA487,FALSE)),"")</f>
        <v/>
      </c>
      <c r="H507" s="266"/>
      <c r="I507" s="266"/>
      <c r="J507" s="267"/>
      <c r="K507" s="113" t="str">
        <f t="shared" si="42"/>
        <v/>
      </c>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c r="AO507" s="114"/>
      <c r="AP507" s="114"/>
      <c r="AQ507" s="114"/>
      <c r="AR507" s="114"/>
      <c r="AS507" s="114"/>
      <c r="AT507" s="114"/>
      <c r="AU507" s="114"/>
      <c r="AV507" s="114"/>
      <c r="AW507" s="114"/>
      <c r="AX507" s="114"/>
      <c r="AY507" s="114"/>
      <c r="AZ507" s="114"/>
      <c r="BA507" s="114"/>
      <c r="BB507" s="114"/>
      <c r="BC507" s="114"/>
      <c r="BD507" s="114"/>
      <c r="BE507" s="114"/>
      <c r="BG507" s="37">
        <f t="shared" si="43"/>
        <v>0</v>
      </c>
      <c r="BK507" s="57">
        <f t="shared" si="44"/>
        <v>0</v>
      </c>
      <c r="BL507" s="57">
        <f t="shared" si="45"/>
        <v>0</v>
      </c>
      <c r="BM507" s="57">
        <f t="shared" si="46"/>
        <v>0</v>
      </c>
      <c r="BN507" s="101">
        <f t="shared" si="47"/>
        <v>0</v>
      </c>
    </row>
    <row r="508" spans="3:66" ht="15" customHeight="1">
      <c r="C508" s="88" t="s">
        <v>842</v>
      </c>
      <c r="D508" s="156" t="str">
        <f>IFERROR(IF(HLOOKUP(Presentación!$N$10,FOL,Presentación!$BA488,FALSE)=0,"",HLOOKUP(Presentación!$N$10,FOL,Presentación!$BA488,FALSE)),"")</f>
        <v/>
      </c>
      <c r="E508" s="157"/>
      <c r="F508" s="158"/>
      <c r="G508" s="265" t="str">
        <f>IFERROR(IF(HLOOKUP(Presentación!$N$10,ENT,Presentación!$BA488,FALSE)=0,"",HLOOKUP(Presentación!$N$10,ENT,Presentación!$BA488,FALSE)),"")</f>
        <v/>
      </c>
      <c r="H508" s="266"/>
      <c r="I508" s="266"/>
      <c r="J508" s="267"/>
      <c r="K508" s="113" t="str">
        <f t="shared" si="42"/>
        <v/>
      </c>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c r="AO508" s="114"/>
      <c r="AP508" s="114"/>
      <c r="AQ508" s="114"/>
      <c r="AR508" s="114"/>
      <c r="AS508" s="114"/>
      <c r="AT508" s="114"/>
      <c r="AU508" s="114"/>
      <c r="AV508" s="114"/>
      <c r="AW508" s="114"/>
      <c r="AX508" s="114"/>
      <c r="AY508" s="114"/>
      <c r="AZ508" s="114"/>
      <c r="BA508" s="114"/>
      <c r="BB508" s="114"/>
      <c r="BC508" s="114"/>
      <c r="BD508" s="114"/>
      <c r="BE508" s="114"/>
      <c r="BG508" s="37">
        <f t="shared" si="43"/>
        <v>0</v>
      </c>
      <c r="BK508" s="57">
        <f t="shared" si="44"/>
        <v>0</v>
      </c>
      <c r="BL508" s="57">
        <f t="shared" si="45"/>
        <v>0</v>
      </c>
      <c r="BM508" s="57">
        <f t="shared" si="46"/>
        <v>0</v>
      </c>
      <c r="BN508" s="101">
        <f t="shared" si="47"/>
        <v>0</v>
      </c>
    </row>
    <row r="509" spans="3:66" ht="15" customHeight="1">
      <c r="C509" s="88" t="s">
        <v>843</v>
      </c>
      <c r="D509" s="156" t="str">
        <f>IFERROR(IF(HLOOKUP(Presentación!$N$10,FOL,Presentación!$BA489,FALSE)=0,"",HLOOKUP(Presentación!$N$10,FOL,Presentación!$BA489,FALSE)),"")</f>
        <v/>
      </c>
      <c r="E509" s="157"/>
      <c r="F509" s="158"/>
      <c r="G509" s="265" t="str">
        <f>IFERROR(IF(HLOOKUP(Presentación!$N$10,ENT,Presentación!$BA489,FALSE)=0,"",HLOOKUP(Presentación!$N$10,ENT,Presentación!$BA489,FALSE)),"")</f>
        <v/>
      </c>
      <c r="H509" s="266"/>
      <c r="I509" s="266"/>
      <c r="J509" s="267"/>
      <c r="K509" s="113" t="str">
        <f t="shared" si="42"/>
        <v/>
      </c>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c r="AO509" s="114"/>
      <c r="AP509" s="114"/>
      <c r="AQ509" s="114"/>
      <c r="AR509" s="114"/>
      <c r="AS509" s="114"/>
      <c r="AT509" s="114"/>
      <c r="AU509" s="114"/>
      <c r="AV509" s="114"/>
      <c r="AW509" s="114"/>
      <c r="AX509" s="114"/>
      <c r="AY509" s="114"/>
      <c r="AZ509" s="114"/>
      <c r="BA509" s="114"/>
      <c r="BB509" s="114"/>
      <c r="BC509" s="114"/>
      <c r="BD509" s="114"/>
      <c r="BE509" s="114"/>
      <c r="BG509" s="37">
        <f t="shared" si="43"/>
        <v>0</v>
      </c>
      <c r="BK509" s="57">
        <f t="shared" si="44"/>
        <v>0</v>
      </c>
      <c r="BL509" s="57">
        <f t="shared" si="45"/>
        <v>0</v>
      </c>
      <c r="BM509" s="57">
        <f t="shared" si="46"/>
        <v>0</v>
      </c>
      <c r="BN509" s="101">
        <f t="shared" si="47"/>
        <v>0</v>
      </c>
    </row>
    <row r="510" spans="3:66" ht="15" customHeight="1">
      <c r="C510" s="88" t="s">
        <v>844</v>
      </c>
      <c r="D510" s="156" t="str">
        <f>IFERROR(IF(HLOOKUP(Presentación!$N$10,FOL,Presentación!$BA490,FALSE)=0,"",HLOOKUP(Presentación!$N$10,FOL,Presentación!$BA490,FALSE)),"")</f>
        <v/>
      </c>
      <c r="E510" s="157"/>
      <c r="F510" s="158"/>
      <c r="G510" s="265" t="str">
        <f>IFERROR(IF(HLOOKUP(Presentación!$N$10,ENT,Presentación!$BA490,FALSE)=0,"",HLOOKUP(Presentación!$N$10,ENT,Presentación!$BA490,FALSE)),"")</f>
        <v/>
      </c>
      <c r="H510" s="266"/>
      <c r="I510" s="266"/>
      <c r="J510" s="267"/>
      <c r="K510" s="113" t="str">
        <f t="shared" si="42"/>
        <v/>
      </c>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c r="AO510" s="114"/>
      <c r="AP510" s="114"/>
      <c r="AQ510" s="114"/>
      <c r="AR510" s="114"/>
      <c r="AS510" s="114"/>
      <c r="AT510" s="114"/>
      <c r="AU510" s="114"/>
      <c r="AV510" s="114"/>
      <c r="AW510" s="114"/>
      <c r="AX510" s="114"/>
      <c r="AY510" s="114"/>
      <c r="AZ510" s="114"/>
      <c r="BA510" s="114"/>
      <c r="BB510" s="114"/>
      <c r="BC510" s="114"/>
      <c r="BD510" s="114"/>
      <c r="BE510" s="114"/>
      <c r="BG510" s="37">
        <f t="shared" si="43"/>
        <v>0</v>
      </c>
      <c r="BK510" s="57">
        <f t="shared" si="44"/>
        <v>0</v>
      </c>
      <c r="BL510" s="57">
        <f t="shared" si="45"/>
        <v>0</v>
      </c>
      <c r="BM510" s="57">
        <f t="shared" si="46"/>
        <v>0</v>
      </c>
      <c r="BN510" s="101">
        <f t="shared" si="47"/>
        <v>0</v>
      </c>
    </row>
    <row r="511" spans="3:66" ht="15" customHeight="1">
      <c r="C511" s="88" t="s">
        <v>845</v>
      </c>
      <c r="D511" s="156" t="str">
        <f>IFERROR(IF(HLOOKUP(Presentación!$N$10,FOL,Presentación!$BA491,FALSE)=0,"",HLOOKUP(Presentación!$N$10,FOL,Presentación!$BA491,FALSE)),"")</f>
        <v/>
      </c>
      <c r="E511" s="157"/>
      <c r="F511" s="158"/>
      <c r="G511" s="265" t="str">
        <f>IFERROR(IF(HLOOKUP(Presentación!$N$10,ENT,Presentación!$BA491,FALSE)=0,"",HLOOKUP(Presentación!$N$10,ENT,Presentación!$BA491,FALSE)),"")</f>
        <v/>
      </c>
      <c r="H511" s="266"/>
      <c r="I511" s="266"/>
      <c r="J511" s="267"/>
      <c r="K511" s="113" t="str">
        <f t="shared" si="42"/>
        <v/>
      </c>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c r="AO511" s="114"/>
      <c r="AP511" s="114"/>
      <c r="AQ511" s="114"/>
      <c r="AR511" s="114"/>
      <c r="AS511" s="114"/>
      <c r="AT511" s="114"/>
      <c r="AU511" s="114"/>
      <c r="AV511" s="114"/>
      <c r="AW511" s="114"/>
      <c r="AX511" s="114"/>
      <c r="AY511" s="114"/>
      <c r="AZ511" s="114"/>
      <c r="BA511" s="114"/>
      <c r="BB511" s="114"/>
      <c r="BC511" s="114"/>
      <c r="BD511" s="114"/>
      <c r="BE511" s="114"/>
      <c r="BG511" s="37">
        <f t="shared" si="43"/>
        <v>0</v>
      </c>
      <c r="BK511" s="57">
        <f t="shared" si="44"/>
        <v>0</v>
      </c>
      <c r="BL511" s="57">
        <f t="shared" si="45"/>
        <v>0</v>
      </c>
      <c r="BM511" s="57">
        <f t="shared" si="46"/>
        <v>0</v>
      </c>
      <c r="BN511" s="101">
        <f t="shared" si="47"/>
        <v>0</v>
      </c>
    </row>
    <row r="512" spans="3:66" ht="15" customHeight="1">
      <c r="C512" s="88" t="s">
        <v>846</v>
      </c>
      <c r="D512" s="156" t="str">
        <f>IFERROR(IF(HLOOKUP(Presentación!$N$10,FOL,Presentación!$BA492,FALSE)=0,"",HLOOKUP(Presentación!$N$10,FOL,Presentación!$BA492,FALSE)),"")</f>
        <v/>
      </c>
      <c r="E512" s="157"/>
      <c r="F512" s="158"/>
      <c r="G512" s="265" t="str">
        <f>IFERROR(IF(HLOOKUP(Presentación!$N$10,ENT,Presentación!$BA492,FALSE)=0,"",HLOOKUP(Presentación!$N$10,ENT,Presentación!$BA492,FALSE)),"")</f>
        <v/>
      </c>
      <c r="H512" s="266"/>
      <c r="I512" s="266"/>
      <c r="J512" s="267"/>
      <c r="K512" s="113" t="str">
        <f t="shared" si="42"/>
        <v/>
      </c>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c r="AO512" s="114"/>
      <c r="AP512" s="114"/>
      <c r="AQ512" s="114"/>
      <c r="AR512" s="114"/>
      <c r="AS512" s="114"/>
      <c r="AT512" s="114"/>
      <c r="AU512" s="114"/>
      <c r="AV512" s="114"/>
      <c r="AW512" s="114"/>
      <c r="AX512" s="114"/>
      <c r="AY512" s="114"/>
      <c r="AZ512" s="114"/>
      <c r="BA512" s="114"/>
      <c r="BB512" s="114"/>
      <c r="BC512" s="114"/>
      <c r="BD512" s="114"/>
      <c r="BE512" s="114"/>
      <c r="BG512" s="37">
        <f t="shared" si="43"/>
        <v>0</v>
      </c>
      <c r="BK512" s="57">
        <f t="shared" si="44"/>
        <v>0</v>
      </c>
      <c r="BL512" s="57">
        <f t="shared" si="45"/>
        <v>0</v>
      </c>
      <c r="BM512" s="57">
        <f t="shared" si="46"/>
        <v>0</v>
      </c>
      <c r="BN512" s="101">
        <f t="shared" si="47"/>
        <v>0</v>
      </c>
    </row>
    <row r="513" spans="3:66" ht="15" customHeight="1">
      <c r="C513" s="88" t="s">
        <v>847</v>
      </c>
      <c r="D513" s="156" t="str">
        <f>IFERROR(IF(HLOOKUP(Presentación!$N$10,FOL,Presentación!$BA493,FALSE)=0,"",HLOOKUP(Presentación!$N$10,FOL,Presentación!$BA493,FALSE)),"")</f>
        <v/>
      </c>
      <c r="E513" s="157"/>
      <c r="F513" s="158"/>
      <c r="G513" s="265" t="str">
        <f>IFERROR(IF(HLOOKUP(Presentación!$N$10,ENT,Presentación!$BA493,FALSE)=0,"",HLOOKUP(Presentación!$N$10,ENT,Presentación!$BA493,FALSE)),"")</f>
        <v/>
      </c>
      <c r="H513" s="266"/>
      <c r="I513" s="266"/>
      <c r="J513" s="267"/>
      <c r="K513" s="113" t="str">
        <f t="shared" si="42"/>
        <v/>
      </c>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c r="AO513" s="114"/>
      <c r="AP513" s="114"/>
      <c r="AQ513" s="114"/>
      <c r="AR513" s="114"/>
      <c r="AS513" s="114"/>
      <c r="AT513" s="114"/>
      <c r="AU513" s="114"/>
      <c r="AV513" s="114"/>
      <c r="AW513" s="114"/>
      <c r="AX513" s="114"/>
      <c r="AY513" s="114"/>
      <c r="AZ513" s="114"/>
      <c r="BA513" s="114"/>
      <c r="BB513" s="114"/>
      <c r="BC513" s="114"/>
      <c r="BD513" s="114"/>
      <c r="BE513" s="114"/>
      <c r="BG513" s="37">
        <f t="shared" si="43"/>
        <v>0</v>
      </c>
      <c r="BK513" s="57">
        <f t="shared" si="44"/>
        <v>0</v>
      </c>
      <c r="BL513" s="57">
        <f t="shared" si="45"/>
        <v>0</v>
      </c>
      <c r="BM513" s="57">
        <f t="shared" si="46"/>
        <v>0</v>
      </c>
      <c r="BN513" s="101">
        <f t="shared" si="47"/>
        <v>0</v>
      </c>
    </row>
    <row r="514" spans="3:66" ht="15" customHeight="1">
      <c r="C514" s="88" t="s">
        <v>848</v>
      </c>
      <c r="D514" s="156" t="str">
        <f>IFERROR(IF(HLOOKUP(Presentación!$N$10,FOL,Presentación!$BA494,FALSE)=0,"",HLOOKUP(Presentación!$N$10,FOL,Presentación!$BA494,FALSE)),"")</f>
        <v/>
      </c>
      <c r="E514" s="157"/>
      <c r="F514" s="158"/>
      <c r="G514" s="265" t="str">
        <f>IFERROR(IF(HLOOKUP(Presentación!$N$10,ENT,Presentación!$BA494,FALSE)=0,"",HLOOKUP(Presentación!$N$10,ENT,Presentación!$BA494,FALSE)),"")</f>
        <v/>
      </c>
      <c r="H514" s="266"/>
      <c r="I514" s="266"/>
      <c r="J514" s="267"/>
      <c r="K514" s="113" t="str">
        <f t="shared" si="42"/>
        <v/>
      </c>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c r="AO514" s="114"/>
      <c r="AP514" s="114"/>
      <c r="AQ514" s="114"/>
      <c r="AR514" s="114"/>
      <c r="AS514" s="114"/>
      <c r="AT514" s="114"/>
      <c r="AU514" s="114"/>
      <c r="AV514" s="114"/>
      <c r="AW514" s="114"/>
      <c r="AX514" s="114"/>
      <c r="AY514" s="114"/>
      <c r="AZ514" s="114"/>
      <c r="BA514" s="114"/>
      <c r="BB514" s="114"/>
      <c r="BC514" s="114"/>
      <c r="BD514" s="114"/>
      <c r="BE514" s="114"/>
      <c r="BG514" s="37">
        <f t="shared" si="43"/>
        <v>0</v>
      </c>
      <c r="BK514" s="57">
        <f t="shared" si="44"/>
        <v>0</v>
      </c>
      <c r="BL514" s="57">
        <f t="shared" si="45"/>
        <v>0</v>
      </c>
      <c r="BM514" s="57">
        <f t="shared" si="46"/>
        <v>0</v>
      </c>
      <c r="BN514" s="101">
        <f t="shared" si="47"/>
        <v>0</v>
      </c>
    </row>
    <row r="515" spans="3:66" ht="15" customHeight="1">
      <c r="C515" s="88" t="s">
        <v>849</v>
      </c>
      <c r="D515" s="156" t="str">
        <f>IFERROR(IF(HLOOKUP(Presentación!$N$10,FOL,Presentación!$BA495,FALSE)=0,"",HLOOKUP(Presentación!$N$10,FOL,Presentación!$BA495,FALSE)),"")</f>
        <v/>
      </c>
      <c r="E515" s="157"/>
      <c r="F515" s="158"/>
      <c r="G515" s="265" t="str">
        <f>IFERROR(IF(HLOOKUP(Presentación!$N$10,ENT,Presentación!$BA495,FALSE)=0,"",HLOOKUP(Presentación!$N$10,ENT,Presentación!$BA495,FALSE)),"")</f>
        <v/>
      </c>
      <c r="H515" s="266"/>
      <c r="I515" s="266"/>
      <c r="J515" s="267"/>
      <c r="K515" s="113" t="str">
        <f t="shared" si="42"/>
        <v/>
      </c>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c r="AO515" s="114"/>
      <c r="AP515" s="114"/>
      <c r="AQ515" s="114"/>
      <c r="AR515" s="114"/>
      <c r="AS515" s="114"/>
      <c r="AT515" s="114"/>
      <c r="AU515" s="114"/>
      <c r="AV515" s="114"/>
      <c r="AW515" s="114"/>
      <c r="AX515" s="114"/>
      <c r="AY515" s="114"/>
      <c r="AZ515" s="114"/>
      <c r="BA515" s="114"/>
      <c r="BB515" s="114"/>
      <c r="BC515" s="114"/>
      <c r="BD515" s="114"/>
      <c r="BE515" s="114"/>
      <c r="BG515" s="37">
        <f t="shared" si="43"/>
        <v>0</v>
      </c>
      <c r="BK515" s="57">
        <f t="shared" si="44"/>
        <v>0</v>
      </c>
      <c r="BL515" s="57">
        <f t="shared" si="45"/>
        <v>0</v>
      </c>
      <c r="BM515" s="57">
        <f t="shared" si="46"/>
        <v>0</v>
      </c>
      <c r="BN515" s="101">
        <f t="shared" si="47"/>
        <v>0</v>
      </c>
    </row>
    <row r="516" spans="3:66" ht="15" customHeight="1">
      <c r="C516" s="88" t="s">
        <v>850</v>
      </c>
      <c r="D516" s="156" t="str">
        <f>IFERROR(IF(HLOOKUP(Presentación!$N$10,FOL,Presentación!$BA496,FALSE)=0,"",HLOOKUP(Presentación!$N$10,FOL,Presentación!$BA496,FALSE)),"")</f>
        <v/>
      </c>
      <c r="E516" s="157"/>
      <c r="F516" s="158"/>
      <c r="G516" s="265" t="str">
        <f>IFERROR(IF(HLOOKUP(Presentación!$N$10,ENT,Presentación!$BA496,FALSE)=0,"",HLOOKUP(Presentación!$N$10,ENT,Presentación!$BA496,FALSE)),"")</f>
        <v/>
      </c>
      <c r="H516" s="266"/>
      <c r="I516" s="266"/>
      <c r="J516" s="267"/>
      <c r="K516" s="113" t="str">
        <f t="shared" si="42"/>
        <v/>
      </c>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c r="AO516" s="114"/>
      <c r="AP516" s="114"/>
      <c r="AQ516" s="114"/>
      <c r="AR516" s="114"/>
      <c r="AS516" s="114"/>
      <c r="AT516" s="114"/>
      <c r="AU516" s="114"/>
      <c r="AV516" s="114"/>
      <c r="AW516" s="114"/>
      <c r="AX516" s="114"/>
      <c r="AY516" s="114"/>
      <c r="AZ516" s="114"/>
      <c r="BA516" s="114"/>
      <c r="BB516" s="114"/>
      <c r="BC516" s="114"/>
      <c r="BD516" s="114"/>
      <c r="BE516" s="114"/>
      <c r="BG516" s="37">
        <f t="shared" si="43"/>
        <v>0</v>
      </c>
      <c r="BK516" s="57">
        <f t="shared" si="44"/>
        <v>0</v>
      </c>
      <c r="BL516" s="57">
        <f t="shared" si="45"/>
        <v>0</v>
      </c>
      <c r="BM516" s="57">
        <f t="shared" si="46"/>
        <v>0</v>
      </c>
      <c r="BN516" s="101">
        <f t="shared" si="47"/>
        <v>0</v>
      </c>
    </row>
    <row r="517" spans="3:66" ht="15" customHeight="1">
      <c r="C517" s="88" t="s">
        <v>851</v>
      </c>
      <c r="D517" s="156" t="str">
        <f>IFERROR(IF(HLOOKUP(Presentación!$N$10,FOL,Presentación!$BA497,FALSE)=0,"",HLOOKUP(Presentación!$N$10,FOL,Presentación!$BA497,FALSE)),"")</f>
        <v/>
      </c>
      <c r="E517" s="157"/>
      <c r="F517" s="158"/>
      <c r="G517" s="265" t="str">
        <f>IFERROR(IF(HLOOKUP(Presentación!$N$10,ENT,Presentación!$BA497,FALSE)=0,"",HLOOKUP(Presentación!$N$10,ENT,Presentación!$BA497,FALSE)),"")</f>
        <v/>
      </c>
      <c r="H517" s="266"/>
      <c r="I517" s="266"/>
      <c r="J517" s="267"/>
      <c r="K517" s="113" t="str">
        <f t="shared" si="42"/>
        <v/>
      </c>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c r="AO517" s="114"/>
      <c r="AP517" s="114"/>
      <c r="AQ517" s="114"/>
      <c r="AR517" s="114"/>
      <c r="AS517" s="114"/>
      <c r="AT517" s="114"/>
      <c r="AU517" s="114"/>
      <c r="AV517" s="114"/>
      <c r="AW517" s="114"/>
      <c r="AX517" s="114"/>
      <c r="AY517" s="114"/>
      <c r="AZ517" s="114"/>
      <c r="BA517" s="114"/>
      <c r="BB517" s="114"/>
      <c r="BC517" s="114"/>
      <c r="BD517" s="114"/>
      <c r="BE517" s="114"/>
      <c r="BG517" s="37">
        <f t="shared" si="43"/>
        <v>0</v>
      </c>
      <c r="BK517" s="57">
        <f t="shared" si="44"/>
        <v>0</v>
      </c>
      <c r="BL517" s="57">
        <f t="shared" si="45"/>
        <v>0</v>
      </c>
      <c r="BM517" s="57">
        <f t="shared" si="46"/>
        <v>0</v>
      </c>
      <c r="BN517" s="101">
        <f t="shared" si="47"/>
        <v>0</v>
      </c>
    </row>
    <row r="518" spans="3:66" ht="15" customHeight="1">
      <c r="C518" s="88" t="s">
        <v>852</v>
      </c>
      <c r="D518" s="156" t="str">
        <f>IFERROR(IF(HLOOKUP(Presentación!$N$10,FOL,Presentación!$BA498,FALSE)=0,"",HLOOKUP(Presentación!$N$10,FOL,Presentación!$BA498,FALSE)),"")</f>
        <v/>
      </c>
      <c r="E518" s="157"/>
      <c r="F518" s="158"/>
      <c r="G518" s="265" t="str">
        <f>IFERROR(IF(HLOOKUP(Presentación!$N$10,ENT,Presentación!$BA498,FALSE)=0,"",HLOOKUP(Presentación!$N$10,ENT,Presentación!$BA498,FALSE)),"")</f>
        <v/>
      </c>
      <c r="H518" s="266"/>
      <c r="I518" s="266"/>
      <c r="J518" s="267"/>
      <c r="K518" s="113" t="str">
        <f t="shared" si="42"/>
        <v/>
      </c>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4"/>
      <c r="AY518" s="114"/>
      <c r="AZ518" s="114"/>
      <c r="BA518" s="114"/>
      <c r="BB518" s="114"/>
      <c r="BC518" s="114"/>
      <c r="BD518" s="114"/>
      <c r="BE518" s="114"/>
      <c r="BG518" s="37">
        <f t="shared" si="43"/>
        <v>0</v>
      </c>
      <c r="BK518" s="57">
        <f t="shared" si="44"/>
        <v>0</v>
      </c>
      <c r="BL518" s="57">
        <f t="shared" si="45"/>
        <v>0</v>
      </c>
      <c r="BM518" s="57">
        <f t="shared" si="46"/>
        <v>0</v>
      </c>
      <c r="BN518" s="101">
        <f t="shared" si="47"/>
        <v>0</v>
      </c>
    </row>
    <row r="519" spans="3:66" ht="15" customHeight="1">
      <c r="C519" s="88" t="s">
        <v>853</v>
      </c>
      <c r="D519" s="156" t="str">
        <f>IFERROR(IF(HLOOKUP(Presentación!$N$10,FOL,Presentación!$BA499,FALSE)=0,"",HLOOKUP(Presentación!$N$10,FOL,Presentación!$BA499,FALSE)),"")</f>
        <v/>
      </c>
      <c r="E519" s="157"/>
      <c r="F519" s="158"/>
      <c r="G519" s="265" t="str">
        <f>IFERROR(IF(HLOOKUP(Presentación!$N$10,ENT,Presentación!$BA499,FALSE)=0,"",HLOOKUP(Presentación!$N$10,ENT,Presentación!$BA499,FALSE)),"")</f>
        <v/>
      </c>
      <c r="H519" s="266"/>
      <c r="I519" s="266"/>
      <c r="J519" s="267"/>
      <c r="K519" s="113" t="str">
        <f t="shared" si="42"/>
        <v/>
      </c>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c r="AO519" s="114"/>
      <c r="AP519" s="114"/>
      <c r="AQ519" s="114"/>
      <c r="AR519" s="114"/>
      <c r="AS519" s="114"/>
      <c r="AT519" s="114"/>
      <c r="AU519" s="114"/>
      <c r="AV519" s="114"/>
      <c r="AW519" s="114"/>
      <c r="AX519" s="114"/>
      <c r="AY519" s="114"/>
      <c r="AZ519" s="114"/>
      <c r="BA519" s="114"/>
      <c r="BB519" s="114"/>
      <c r="BC519" s="114"/>
      <c r="BD519" s="114"/>
      <c r="BE519" s="114"/>
      <c r="BG519" s="37">
        <f t="shared" si="43"/>
        <v>0</v>
      </c>
      <c r="BK519" s="57">
        <f t="shared" si="44"/>
        <v>0</v>
      </c>
      <c r="BL519" s="57">
        <f t="shared" si="45"/>
        <v>0</v>
      </c>
      <c r="BM519" s="57">
        <f t="shared" si="46"/>
        <v>0</v>
      </c>
      <c r="BN519" s="101">
        <f t="shared" si="47"/>
        <v>0</v>
      </c>
    </row>
    <row r="520" spans="3:66" ht="15" customHeight="1">
      <c r="C520" s="88" t="s">
        <v>854</v>
      </c>
      <c r="D520" s="156" t="str">
        <f>IFERROR(IF(HLOOKUP(Presentación!$N$10,FOL,Presentación!$BA500,FALSE)=0,"",HLOOKUP(Presentación!$N$10,FOL,Presentación!$BA500,FALSE)),"")</f>
        <v/>
      </c>
      <c r="E520" s="157"/>
      <c r="F520" s="158"/>
      <c r="G520" s="265" t="str">
        <f>IFERROR(IF(HLOOKUP(Presentación!$N$10,ENT,Presentación!$BA500,FALSE)=0,"",HLOOKUP(Presentación!$N$10,ENT,Presentación!$BA500,FALSE)),"")</f>
        <v/>
      </c>
      <c r="H520" s="266"/>
      <c r="I520" s="266"/>
      <c r="J520" s="267"/>
      <c r="K520" s="113" t="str">
        <f t="shared" si="42"/>
        <v/>
      </c>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c r="AO520" s="114"/>
      <c r="AP520" s="114"/>
      <c r="AQ520" s="114"/>
      <c r="AR520" s="114"/>
      <c r="AS520" s="114"/>
      <c r="AT520" s="114"/>
      <c r="AU520" s="114"/>
      <c r="AV520" s="114"/>
      <c r="AW520" s="114"/>
      <c r="AX520" s="114"/>
      <c r="AY520" s="114"/>
      <c r="AZ520" s="114"/>
      <c r="BA520" s="114"/>
      <c r="BB520" s="114"/>
      <c r="BC520" s="114"/>
      <c r="BD520" s="114"/>
      <c r="BE520" s="114"/>
      <c r="BG520" s="37">
        <f t="shared" si="43"/>
        <v>0</v>
      </c>
      <c r="BK520" s="57">
        <f t="shared" si="44"/>
        <v>0</v>
      </c>
      <c r="BL520" s="57">
        <f t="shared" si="45"/>
        <v>0</v>
      </c>
      <c r="BM520" s="57">
        <f t="shared" si="46"/>
        <v>0</v>
      </c>
      <c r="BN520" s="101">
        <f t="shared" si="47"/>
        <v>0</v>
      </c>
    </row>
    <row r="521" spans="3:66" ht="15" customHeight="1">
      <c r="C521" s="88" t="s">
        <v>855</v>
      </c>
      <c r="D521" s="156" t="str">
        <f>IFERROR(IF(HLOOKUP(Presentación!$N$10,FOL,Presentación!$BA501,FALSE)=0,"",HLOOKUP(Presentación!$N$10,FOL,Presentación!$BA501,FALSE)),"")</f>
        <v/>
      </c>
      <c r="E521" s="157"/>
      <c r="F521" s="158"/>
      <c r="G521" s="265" t="str">
        <f>IFERROR(IF(HLOOKUP(Presentación!$N$10,ENT,Presentación!$BA501,FALSE)=0,"",HLOOKUP(Presentación!$N$10,ENT,Presentación!$BA501,FALSE)),"")</f>
        <v/>
      </c>
      <c r="H521" s="266"/>
      <c r="I521" s="266"/>
      <c r="J521" s="267"/>
      <c r="K521" s="113" t="str">
        <f t="shared" si="42"/>
        <v/>
      </c>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c r="AO521" s="114"/>
      <c r="AP521" s="114"/>
      <c r="AQ521" s="114"/>
      <c r="AR521" s="114"/>
      <c r="AS521" s="114"/>
      <c r="AT521" s="114"/>
      <c r="AU521" s="114"/>
      <c r="AV521" s="114"/>
      <c r="AW521" s="114"/>
      <c r="AX521" s="114"/>
      <c r="AY521" s="114"/>
      <c r="AZ521" s="114"/>
      <c r="BA521" s="114"/>
      <c r="BB521" s="114"/>
      <c r="BC521" s="114"/>
      <c r="BD521" s="114"/>
      <c r="BE521" s="114"/>
      <c r="BG521" s="37">
        <f t="shared" si="43"/>
        <v>0</v>
      </c>
      <c r="BK521" s="57">
        <f t="shared" si="44"/>
        <v>0</v>
      </c>
      <c r="BL521" s="57">
        <f t="shared" si="45"/>
        <v>0</v>
      </c>
      <c r="BM521" s="57">
        <f t="shared" si="46"/>
        <v>0</v>
      </c>
      <c r="BN521" s="101">
        <f t="shared" si="47"/>
        <v>0</v>
      </c>
    </row>
    <row r="522" spans="3:66" ht="15" customHeight="1">
      <c r="C522" s="88" t="s">
        <v>856</v>
      </c>
      <c r="D522" s="156" t="str">
        <f>IFERROR(IF(HLOOKUP(Presentación!$N$10,FOL,Presentación!$BA502,FALSE)=0,"",HLOOKUP(Presentación!$N$10,FOL,Presentación!$BA502,FALSE)),"")</f>
        <v/>
      </c>
      <c r="E522" s="157"/>
      <c r="F522" s="158"/>
      <c r="G522" s="265" t="str">
        <f>IFERROR(IF(HLOOKUP(Presentación!$N$10,ENT,Presentación!$BA502,FALSE)=0,"",HLOOKUP(Presentación!$N$10,ENT,Presentación!$BA502,FALSE)),"")</f>
        <v/>
      </c>
      <c r="H522" s="266"/>
      <c r="I522" s="266"/>
      <c r="J522" s="267"/>
      <c r="K522" s="113" t="str">
        <f t="shared" si="42"/>
        <v/>
      </c>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c r="AO522" s="114"/>
      <c r="AP522" s="114"/>
      <c r="AQ522" s="114"/>
      <c r="AR522" s="114"/>
      <c r="AS522" s="114"/>
      <c r="AT522" s="114"/>
      <c r="AU522" s="114"/>
      <c r="AV522" s="114"/>
      <c r="AW522" s="114"/>
      <c r="AX522" s="114"/>
      <c r="AY522" s="114"/>
      <c r="AZ522" s="114"/>
      <c r="BA522" s="114"/>
      <c r="BB522" s="114"/>
      <c r="BC522" s="114"/>
      <c r="BD522" s="114"/>
      <c r="BE522" s="114"/>
      <c r="BG522" s="37">
        <f t="shared" si="43"/>
        <v>0</v>
      </c>
      <c r="BK522" s="57">
        <f t="shared" si="44"/>
        <v>0</v>
      </c>
      <c r="BL522" s="57">
        <f t="shared" si="45"/>
        <v>0</v>
      </c>
      <c r="BM522" s="57">
        <f t="shared" si="46"/>
        <v>0</v>
      </c>
      <c r="BN522" s="101">
        <f t="shared" si="47"/>
        <v>0</v>
      </c>
    </row>
    <row r="523" spans="3:66" ht="15" customHeight="1">
      <c r="C523" s="88" t="s">
        <v>857</v>
      </c>
      <c r="D523" s="156" t="str">
        <f>IFERROR(IF(HLOOKUP(Presentación!$N$10,FOL,Presentación!$BA503,FALSE)=0,"",HLOOKUP(Presentación!$N$10,FOL,Presentación!$BA503,FALSE)),"")</f>
        <v/>
      </c>
      <c r="E523" s="157"/>
      <c r="F523" s="158"/>
      <c r="G523" s="265" t="str">
        <f>IFERROR(IF(HLOOKUP(Presentación!$N$10,ENT,Presentación!$BA503,FALSE)=0,"",HLOOKUP(Presentación!$N$10,ENT,Presentación!$BA503,FALSE)),"")</f>
        <v/>
      </c>
      <c r="H523" s="266"/>
      <c r="I523" s="266"/>
      <c r="J523" s="267"/>
      <c r="K523" s="113" t="str">
        <f t="shared" si="42"/>
        <v/>
      </c>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c r="AO523" s="114"/>
      <c r="AP523" s="114"/>
      <c r="AQ523" s="114"/>
      <c r="AR523" s="114"/>
      <c r="AS523" s="114"/>
      <c r="AT523" s="114"/>
      <c r="AU523" s="114"/>
      <c r="AV523" s="114"/>
      <c r="AW523" s="114"/>
      <c r="AX523" s="114"/>
      <c r="AY523" s="114"/>
      <c r="AZ523" s="114"/>
      <c r="BA523" s="114"/>
      <c r="BB523" s="114"/>
      <c r="BC523" s="114"/>
      <c r="BD523" s="114"/>
      <c r="BE523" s="114"/>
      <c r="BG523" s="37">
        <f t="shared" si="43"/>
        <v>0</v>
      </c>
      <c r="BK523" s="57">
        <f t="shared" si="44"/>
        <v>0</v>
      </c>
      <c r="BL523" s="57">
        <f t="shared" si="45"/>
        <v>0</v>
      </c>
      <c r="BM523" s="57">
        <f t="shared" si="46"/>
        <v>0</v>
      </c>
      <c r="BN523" s="101">
        <f t="shared" si="47"/>
        <v>0</v>
      </c>
    </row>
    <row r="524" spans="3:66" ht="15" customHeight="1">
      <c r="C524" s="88" t="s">
        <v>858</v>
      </c>
      <c r="D524" s="156" t="str">
        <f>IFERROR(IF(HLOOKUP(Presentación!$N$10,FOL,Presentación!$BA504,FALSE)=0,"",HLOOKUP(Presentación!$N$10,FOL,Presentación!$BA504,FALSE)),"")</f>
        <v/>
      </c>
      <c r="E524" s="157"/>
      <c r="F524" s="158"/>
      <c r="G524" s="265" t="str">
        <f>IFERROR(IF(HLOOKUP(Presentación!$N$10,ENT,Presentación!$BA504,FALSE)=0,"",HLOOKUP(Presentación!$N$10,ENT,Presentación!$BA504,FALSE)),"")</f>
        <v/>
      </c>
      <c r="H524" s="266"/>
      <c r="I524" s="266"/>
      <c r="J524" s="267"/>
      <c r="K524" s="113" t="str">
        <f t="shared" si="42"/>
        <v/>
      </c>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c r="AO524" s="114"/>
      <c r="AP524" s="114"/>
      <c r="AQ524" s="114"/>
      <c r="AR524" s="114"/>
      <c r="AS524" s="114"/>
      <c r="AT524" s="114"/>
      <c r="AU524" s="114"/>
      <c r="AV524" s="114"/>
      <c r="AW524" s="114"/>
      <c r="AX524" s="114"/>
      <c r="AY524" s="114"/>
      <c r="AZ524" s="114"/>
      <c r="BA524" s="114"/>
      <c r="BB524" s="114"/>
      <c r="BC524" s="114"/>
      <c r="BD524" s="114"/>
      <c r="BE524" s="114"/>
      <c r="BG524" s="37">
        <f t="shared" si="43"/>
        <v>0</v>
      </c>
      <c r="BK524" s="57">
        <f t="shared" si="44"/>
        <v>0</v>
      </c>
      <c r="BL524" s="57">
        <f t="shared" si="45"/>
        <v>0</v>
      </c>
      <c r="BM524" s="57">
        <f t="shared" si="46"/>
        <v>0</v>
      </c>
      <c r="BN524" s="101">
        <f t="shared" si="47"/>
        <v>0</v>
      </c>
    </row>
    <row r="525" spans="3:66" ht="15" customHeight="1">
      <c r="C525" s="88" t="s">
        <v>859</v>
      </c>
      <c r="D525" s="156" t="str">
        <f>IFERROR(IF(HLOOKUP(Presentación!$N$10,FOL,Presentación!$BA505,FALSE)=0,"",HLOOKUP(Presentación!$N$10,FOL,Presentación!$BA505,FALSE)),"")</f>
        <v/>
      </c>
      <c r="E525" s="157"/>
      <c r="F525" s="158"/>
      <c r="G525" s="265" t="str">
        <f>IFERROR(IF(HLOOKUP(Presentación!$N$10,ENT,Presentación!$BA505,FALSE)=0,"",HLOOKUP(Presentación!$N$10,ENT,Presentación!$BA505,FALSE)),"")</f>
        <v/>
      </c>
      <c r="H525" s="266"/>
      <c r="I525" s="266"/>
      <c r="J525" s="267"/>
      <c r="K525" s="113" t="str">
        <f t="shared" si="42"/>
        <v/>
      </c>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c r="AO525" s="114"/>
      <c r="AP525" s="114"/>
      <c r="AQ525" s="114"/>
      <c r="AR525" s="114"/>
      <c r="AS525" s="114"/>
      <c r="AT525" s="114"/>
      <c r="AU525" s="114"/>
      <c r="AV525" s="114"/>
      <c r="AW525" s="114"/>
      <c r="AX525" s="114"/>
      <c r="AY525" s="114"/>
      <c r="AZ525" s="114"/>
      <c r="BA525" s="114"/>
      <c r="BB525" s="114"/>
      <c r="BC525" s="114"/>
      <c r="BD525" s="114"/>
      <c r="BE525" s="114"/>
      <c r="BG525" s="37">
        <f t="shared" si="43"/>
        <v>0</v>
      </c>
      <c r="BK525" s="57">
        <f t="shared" si="44"/>
        <v>0</v>
      </c>
      <c r="BL525" s="57">
        <f t="shared" si="45"/>
        <v>0</v>
      </c>
      <c r="BM525" s="57">
        <f t="shared" si="46"/>
        <v>0</v>
      </c>
      <c r="BN525" s="101">
        <f t="shared" si="47"/>
        <v>0</v>
      </c>
    </row>
    <row r="526" spans="3:66" ht="15" customHeight="1">
      <c r="C526" s="88" t="s">
        <v>860</v>
      </c>
      <c r="D526" s="156" t="str">
        <f>IFERROR(IF(HLOOKUP(Presentación!$N$10,FOL,Presentación!$BA506,FALSE)=0,"",HLOOKUP(Presentación!$N$10,FOL,Presentación!$BA506,FALSE)),"")</f>
        <v/>
      </c>
      <c r="E526" s="157"/>
      <c r="F526" s="158"/>
      <c r="G526" s="265" t="str">
        <f>IFERROR(IF(HLOOKUP(Presentación!$N$10,ENT,Presentación!$BA506,FALSE)=0,"",HLOOKUP(Presentación!$N$10,ENT,Presentación!$BA506,FALSE)),"")</f>
        <v/>
      </c>
      <c r="H526" s="266"/>
      <c r="I526" s="266"/>
      <c r="J526" s="267"/>
      <c r="K526" s="113" t="str">
        <f t="shared" si="42"/>
        <v/>
      </c>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c r="AO526" s="114"/>
      <c r="AP526" s="114"/>
      <c r="AQ526" s="114"/>
      <c r="AR526" s="114"/>
      <c r="AS526" s="114"/>
      <c r="AT526" s="114"/>
      <c r="AU526" s="114"/>
      <c r="AV526" s="114"/>
      <c r="AW526" s="114"/>
      <c r="AX526" s="114"/>
      <c r="AY526" s="114"/>
      <c r="AZ526" s="114"/>
      <c r="BA526" s="114"/>
      <c r="BB526" s="114"/>
      <c r="BC526" s="114"/>
      <c r="BD526" s="114"/>
      <c r="BE526" s="114"/>
      <c r="BG526" s="37">
        <f t="shared" si="43"/>
        <v>0</v>
      </c>
      <c r="BK526" s="57">
        <f t="shared" si="44"/>
        <v>0</v>
      </c>
      <c r="BL526" s="57">
        <f t="shared" si="45"/>
        <v>0</v>
      </c>
      <c r="BM526" s="57">
        <f t="shared" si="46"/>
        <v>0</v>
      </c>
      <c r="BN526" s="101">
        <f t="shared" si="47"/>
        <v>0</v>
      </c>
    </row>
    <row r="527" spans="3:66" ht="15" customHeight="1">
      <c r="C527" s="88" t="s">
        <v>861</v>
      </c>
      <c r="D527" s="156" t="str">
        <f>IFERROR(IF(HLOOKUP(Presentación!$N$10,FOL,Presentación!$BA507,FALSE)=0,"",HLOOKUP(Presentación!$N$10,FOL,Presentación!$BA507,FALSE)),"")</f>
        <v/>
      </c>
      <c r="E527" s="157"/>
      <c r="F527" s="158"/>
      <c r="G527" s="265" t="str">
        <f>IFERROR(IF(HLOOKUP(Presentación!$N$10,ENT,Presentación!$BA507,FALSE)=0,"",HLOOKUP(Presentación!$N$10,ENT,Presentación!$BA507,FALSE)),"")</f>
        <v/>
      </c>
      <c r="H527" s="266"/>
      <c r="I527" s="266"/>
      <c r="J527" s="267"/>
      <c r="K527" s="113" t="str">
        <f t="shared" si="42"/>
        <v/>
      </c>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c r="AO527" s="114"/>
      <c r="AP527" s="114"/>
      <c r="AQ527" s="114"/>
      <c r="AR527" s="114"/>
      <c r="AS527" s="114"/>
      <c r="AT527" s="114"/>
      <c r="AU527" s="114"/>
      <c r="AV527" s="114"/>
      <c r="AW527" s="114"/>
      <c r="AX527" s="114"/>
      <c r="AY527" s="114"/>
      <c r="AZ527" s="114"/>
      <c r="BA527" s="114"/>
      <c r="BB527" s="114"/>
      <c r="BC527" s="114"/>
      <c r="BD527" s="114"/>
      <c r="BE527" s="114"/>
      <c r="BG527" s="37">
        <f t="shared" si="43"/>
        <v>0</v>
      </c>
      <c r="BK527" s="57">
        <f t="shared" si="44"/>
        <v>0</v>
      </c>
      <c r="BL527" s="57">
        <f t="shared" si="45"/>
        <v>0</v>
      </c>
      <c r="BM527" s="57">
        <f t="shared" si="46"/>
        <v>0</v>
      </c>
      <c r="BN527" s="101">
        <f t="shared" si="47"/>
        <v>0</v>
      </c>
    </row>
    <row r="528" spans="3:66" ht="15" customHeight="1">
      <c r="C528" s="88" t="s">
        <v>862</v>
      </c>
      <c r="D528" s="156" t="str">
        <f>IFERROR(IF(HLOOKUP(Presentación!$N$10,FOL,Presentación!$BA508,FALSE)=0,"",HLOOKUP(Presentación!$N$10,FOL,Presentación!$BA508,FALSE)),"")</f>
        <v/>
      </c>
      <c r="E528" s="157"/>
      <c r="F528" s="158"/>
      <c r="G528" s="265" t="str">
        <f>IFERROR(IF(HLOOKUP(Presentación!$N$10,ENT,Presentación!$BA508,FALSE)=0,"",HLOOKUP(Presentación!$N$10,ENT,Presentación!$BA508,FALSE)),"")</f>
        <v/>
      </c>
      <c r="H528" s="266"/>
      <c r="I528" s="266"/>
      <c r="J528" s="267"/>
      <c r="K528" s="113" t="str">
        <f t="shared" si="42"/>
        <v/>
      </c>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c r="AO528" s="114"/>
      <c r="AP528" s="114"/>
      <c r="AQ528" s="114"/>
      <c r="AR528" s="114"/>
      <c r="AS528" s="114"/>
      <c r="AT528" s="114"/>
      <c r="AU528" s="114"/>
      <c r="AV528" s="114"/>
      <c r="AW528" s="114"/>
      <c r="AX528" s="114"/>
      <c r="AY528" s="114"/>
      <c r="AZ528" s="114"/>
      <c r="BA528" s="114"/>
      <c r="BB528" s="114"/>
      <c r="BC528" s="114"/>
      <c r="BD528" s="114"/>
      <c r="BE528" s="114"/>
      <c r="BG528" s="37">
        <f t="shared" si="43"/>
        <v>0</v>
      </c>
      <c r="BK528" s="57">
        <f t="shared" si="44"/>
        <v>0</v>
      </c>
      <c r="BL528" s="57">
        <f t="shared" si="45"/>
        <v>0</v>
      </c>
      <c r="BM528" s="57">
        <f t="shared" si="46"/>
        <v>0</v>
      </c>
      <c r="BN528" s="101">
        <f t="shared" si="47"/>
        <v>0</v>
      </c>
    </row>
    <row r="529" spans="3:66" ht="15" customHeight="1">
      <c r="C529" s="88" t="s">
        <v>863</v>
      </c>
      <c r="D529" s="156" t="str">
        <f>IFERROR(IF(HLOOKUP(Presentación!$N$10,FOL,Presentación!$BA509,FALSE)=0,"",HLOOKUP(Presentación!$N$10,FOL,Presentación!$BA509,FALSE)),"")</f>
        <v/>
      </c>
      <c r="E529" s="157"/>
      <c r="F529" s="158"/>
      <c r="G529" s="265" t="str">
        <f>IFERROR(IF(HLOOKUP(Presentación!$N$10,ENT,Presentación!$BA509,FALSE)=0,"",HLOOKUP(Presentación!$N$10,ENT,Presentación!$BA509,FALSE)),"")</f>
        <v/>
      </c>
      <c r="H529" s="266"/>
      <c r="I529" s="266"/>
      <c r="J529" s="267"/>
      <c r="K529" s="113" t="str">
        <f t="shared" si="42"/>
        <v/>
      </c>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c r="AO529" s="114"/>
      <c r="AP529" s="114"/>
      <c r="AQ529" s="114"/>
      <c r="AR529" s="114"/>
      <c r="AS529" s="114"/>
      <c r="AT529" s="114"/>
      <c r="AU529" s="114"/>
      <c r="AV529" s="114"/>
      <c r="AW529" s="114"/>
      <c r="AX529" s="114"/>
      <c r="AY529" s="114"/>
      <c r="AZ529" s="114"/>
      <c r="BA529" s="114"/>
      <c r="BB529" s="114"/>
      <c r="BC529" s="114"/>
      <c r="BD529" s="114"/>
      <c r="BE529" s="114"/>
      <c r="BG529" s="37">
        <f t="shared" si="43"/>
        <v>0</v>
      </c>
      <c r="BK529" s="57">
        <f t="shared" si="44"/>
        <v>0</v>
      </c>
      <c r="BL529" s="57">
        <f t="shared" si="45"/>
        <v>0</v>
      </c>
      <c r="BM529" s="57">
        <f t="shared" si="46"/>
        <v>0</v>
      </c>
      <c r="BN529" s="101">
        <f t="shared" si="47"/>
        <v>0</v>
      </c>
    </row>
    <row r="530" spans="3:66" ht="15" customHeight="1">
      <c r="C530" s="88" t="s">
        <v>864</v>
      </c>
      <c r="D530" s="156" t="str">
        <f>IFERROR(IF(HLOOKUP(Presentación!$N$10,FOL,Presentación!$BA510,FALSE)=0,"",HLOOKUP(Presentación!$N$10,FOL,Presentación!$BA510,FALSE)),"")</f>
        <v/>
      </c>
      <c r="E530" s="157"/>
      <c r="F530" s="158"/>
      <c r="G530" s="265" t="str">
        <f>IFERROR(IF(HLOOKUP(Presentación!$N$10,ENT,Presentación!$BA510,FALSE)=0,"",HLOOKUP(Presentación!$N$10,ENT,Presentación!$BA510,FALSE)),"")</f>
        <v/>
      </c>
      <c r="H530" s="266"/>
      <c r="I530" s="266"/>
      <c r="J530" s="267"/>
      <c r="K530" s="113" t="str">
        <f t="shared" si="42"/>
        <v/>
      </c>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c r="AO530" s="114"/>
      <c r="AP530" s="114"/>
      <c r="AQ530" s="114"/>
      <c r="AR530" s="114"/>
      <c r="AS530" s="114"/>
      <c r="AT530" s="114"/>
      <c r="AU530" s="114"/>
      <c r="AV530" s="114"/>
      <c r="AW530" s="114"/>
      <c r="AX530" s="114"/>
      <c r="AY530" s="114"/>
      <c r="AZ530" s="114"/>
      <c r="BA530" s="114"/>
      <c r="BB530" s="114"/>
      <c r="BC530" s="114"/>
      <c r="BD530" s="114"/>
      <c r="BE530" s="114"/>
      <c r="BG530" s="37">
        <f t="shared" si="43"/>
        <v>0</v>
      </c>
      <c r="BK530" s="57">
        <f t="shared" si="44"/>
        <v>0</v>
      </c>
      <c r="BL530" s="57">
        <f t="shared" si="45"/>
        <v>0</v>
      </c>
      <c r="BM530" s="57">
        <f t="shared" si="46"/>
        <v>0</v>
      </c>
      <c r="BN530" s="101">
        <f t="shared" si="47"/>
        <v>0</v>
      </c>
    </row>
    <row r="531" spans="3:66" ht="15" customHeight="1">
      <c r="C531" s="88" t="s">
        <v>865</v>
      </c>
      <c r="D531" s="156" t="str">
        <f>IFERROR(IF(HLOOKUP(Presentación!$N$10,FOL,Presentación!$BA511,FALSE)=0,"",HLOOKUP(Presentación!$N$10,FOL,Presentación!$BA511,FALSE)),"")</f>
        <v/>
      </c>
      <c r="E531" s="157"/>
      <c r="F531" s="158"/>
      <c r="G531" s="265" t="str">
        <f>IFERROR(IF(HLOOKUP(Presentación!$N$10,ENT,Presentación!$BA511,FALSE)=0,"",HLOOKUP(Presentación!$N$10,ENT,Presentación!$BA511,FALSE)),"")</f>
        <v/>
      </c>
      <c r="H531" s="266"/>
      <c r="I531" s="266"/>
      <c r="J531" s="267"/>
      <c r="K531" s="113" t="str">
        <f t="shared" si="42"/>
        <v/>
      </c>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c r="AO531" s="114"/>
      <c r="AP531" s="114"/>
      <c r="AQ531" s="114"/>
      <c r="AR531" s="114"/>
      <c r="AS531" s="114"/>
      <c r="AT531" s="114"/>
      <c r="AU531" s="114"/>
      <c r="AV531" s="114"/>
      <c r="AW531" s="114"/>
      <c r="AX531" s="114"/>
      <c r="AY531" s="114"/>
      <c r="AZ531" s="114"/>
      <c r="BA531" s="114"/>
      <c r="BB531" s="114"/>
      <c r="BC531" s="114"/>
      <c r="BD531" s="114"/>
      <c r="BE531" s="114"/>
      <c r="BG531" s="37">
        <f t="shared" si="43"/>
        <v>0</v>
      </c>
      <c r="BK531" s="57">
        <f t="shared" si="44"/>
        <v>0</v>
      </c>
      <c r="BL531" s="57">
        <f t="shared" si="45"/>
        <v>0</v>
      </c>
      <c r="BM531" s="57">
        <f t="shared" si="46"/>
        <v>0</v>
      </c>
      <c r="BN531" s="101">
        <f t="shared" si="47"/>
        <v>0</v>
      </c>
    </row>
    <row r="532" spans="3:66" ht="15" customHeight="1">
      <c r="C532" s="88" t="s">
        <v>866</v>
      </c>
      <c r="D532" s="156" t="str">
        <f>IFERROR(IF(HLOOKUP(Presentación!$N$10,FOL,Presentación!$BA512,FALSE)=0,"",HLOOKUP(Presentación!$N$10,FOL,Presentación!$BA512,FALSE)),"")</f>
        <v/>
      </c>
      <c r="E532" s="157"/>
      <c r="F532" s="158"/>
      <c r="G532" s="265" t="str">
        <f>IFERROR(IF(HLOOKUP(Presentación!$N$10,ENT,Presentación!$BA512,FALSE)=0,"",HLOOKUP(Presentación!$N$10,ENT,Presentación!$BA512,FALSE)),"")</f>
        <v/>
      </c>
      <c r="H532" s="266"/>
      <c r="I532" s="266"/>
      <c r="J532" s="267"/>
      <c r="K532" s="113" t="str">
        <f t="shared" si="42"/>
        <v/>
      </c>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c r="AO532" s="114"/>
      <c r="AP532" s="114"/>
      <c r="AQ532" s="114"/>
      <c r="AR532" s="114"/>
      <c r="AS532" s="114"/>
      <c r="AT532" s="114"/>
      <c r="AU532" s="114"/>
      <c r="AV532" s="114"/>
      <c r="AW532" s="114"/>
      <c r="AX532" s="114"/>
      <c r="AY532" s="114"/>
      <c r="AZ532" s="114"/>
      <c r="BA532" s="114"/>
      <c r="BB532" s="114"/>
      <c r="BC532" s="114"/>
      <c r="BD532" s="114"/>
      <c r="BE532" s="114"/>
      <c r="BG532" s="37">
        <f t="shared" si="43"/>
        <v>0</v>
      </c>
      <c r="BK532" s="57">
        <f t="shared" si="44"/>
        <v>0</v>
      </c>
      <c r="BL532" s="57">
        <f t="shared" si="45"/>
        <v>0</v>
      </c>
      <c r="BM532" s="57">
        <f t="shared" si="46"/>
        <v>0</v>
      </c>
      <c r="BN532" s="101">
        <f t="shared" si="47"/>
        <v>0</v>
      </c>
    </row>
    <row r="533" spans="3:66" ht="15" customHeight="1">
      <c r="C533" s="88" t="s">
        <v>867</v>
      </c>
      <c r="D533" s="156" t="str">
        <f>IFERROR(IF(HLOOKUP(Presentación!$N$10,FOL,Presentación!$BA513,FALSE)=0,"",HLOOKUP(Presentación!$N$10,FOL,Presentación!$BA513,FALSE)),"")</f>
        <v/>
      </c>
      <c r="E533" s="157"/>
      <c r="F533" s="158"/>
      <c r="G533" s="265" t="str">
        <f>IFERROR(IF(HLOOKUP(Presentación!$N$10,ENT,Presentación!$BA513,FALSE)=0,"",HLOOKUP(Presentación!$N$10,ENT,Presentación!$BA513,FALSE)),"")</f>
        <v/>
      </c>
      <c r="H533" s="266"/>
      <c r="I533" s="266"/>
      <c r="J533" s="267"/>
      <c r="K533" s="113" t="str">
        <f t="shared" si="42"/>
        <v/>
      </c>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c r="AO533" s="114"/>
      <c r="AP533" s="114"/>
      <c r="AQ533" s="114"/>
      <c r="AR533" s="114"/>
      <c r="AS533" s="114"/>
      <c r="AT533" s="114"/>
      <c r="AU533" s="114"/>
      <c r="AV533" s="114"/>
      <c r="AW533" s="114"/>
      <c r="AX533" s="114"/>
      <c r="AY533" s="114"/>
      <c r="AZ533" s="114"/>
      <c r="BA533" s="114"/>
      <c r="BB533" s="114"/>
      <c r="BC533" s="114"/>
      <c r="BD533" s="114"/>
      <c r="BE533" s="114"/>
      <c r="BG533" s="37">
        <f t="shared" si="43"/>
        <v>0</v>
      </c>
      <c r="BK533" s="57">
        <f t="shared" si="44"/>
        <v>0</v>
      </c>
      <c r="BL533" s="57">
        <f t="shared" si="45"/>
        <v>0</v>
      </c>
      <c r="BM533" s="57">
        <f t="shared" si="46"/>
        <v>0</v>
      </c>
      <c r="BN533" s="101">
        <f t="shared" si="47"/>
        <v>0</v>
      </c>
    </row>
    <row r="534" spans="3:66" ht="15" customHeight="1">
      <c r="C534" s="88" t="s">
        <v>868</v>
      </c>
      <c r="D534" s="156" t="str">
        <f>IFERROR(IF(HLOOKUP(Presentación!$N$10,FOL,Presentación!$BA514,FALSE)=0,"",HLOOKUP(Presentación!$N$10,FOL,Presentación!$BA514,FALSE)),"")</f>
        <v/>
      </c>
      <c r="E534" s="157"/>
      <c r="F534" s="158"/>
      <c r="G534" s="265" t="str">
        <f>IFERROR(IF(HLOOKUP(Presentación!$N$10,ENT,Presentación!$BA514,FALSE)=0,"",HLOOKUP(Presentación!$N$10,ENT,Presentación!$BA514,FALSE)),"")</f>
        <v/>
      </c>
      <c r="H534" s="266"/>
      <c r="I534" s="266"/>
      <c r="J534" s="267"/>
      <c r="K534" s="113" t="str">
        <f t="shared" si="42"/>
        <v/>
      </c>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c r="AO534" s="114"/>
      <c r="AP534" s="114"/>
      <c r="AQ534" s="114"/>
      <c r="AR534" s="114"/>
      <c r="AS534" s="114"/>
      <c r="AT534" s="114"/>
      <c r="AU534" s="114"/>
      <c r="AV534" s="114"/>
      <c r="AW534" s="114"/>
      <c r="AX534" s="114"/>
      <c r="AY534" s="114"/>
      <c r="AZ534" s="114"/>
      <c r="BA534" s="114"/>
      <c r="BB534" s="114"/>
      <c r="BC534" s="114"/>
      <c r="BD534" s="114"/>
      <c r="BE534" s="114"/>
      <c r="BG534" s="37">
        <f t="shared" si="43"/>
        <v>0</v>
      </c>
      <c r="BK534" s="57">
        <f t="shared" si="44"/>
        <v>0</v>
      </c>
      <c r="BL534" s="57">
        <f t="shared" si="45"/>
        <v>0</v>
      </c>
      <c r="BM534" s="57">
        <f t="shared" si="46"/>
        <v>0</v>
      </c>
      <c r="BN534" s="101">
        <f t="shared" si="47"/>
        <v>0</v>
      </c>
    </row>
    <row r="535" spans="3:66" ht="15" customHeight="1">
      <c r="C535" s="88" t="s">
        <v>869</v>
      </c>
      <c r="D535" s="156" t="str">
        <f>IFERROR(IF(HLOOKUP(Presentación!$N$10,FOL,Presentación!$BA515,FALSE)=0,"",HLOOKUP(Presentación!$N$10,FOL,Presentación!$BA515,FALSE)),"")</f>
        <v/>
      </c>
      <c r="E535" s="157"/>
      <c r="F535" s="158"/>
      <c r="G535" s="265" t="str">
        <f>IFERROR(IF(HLOOKUP(Presentación!$N$10,ENT,Presentación!$BA515,FALSE)=0,"",HLOOKUP(Presentación!$N$10,ENT,Presentación!$BA515,FALSE)),"")</f>
        <v/>
      </c>
      <c r="H535" s="266"/>
      <c r="I535" s="266"/>
      <c r="J535" s="267"/>
      <c r="K535" s="113" t="str">
        <f t="shared" si="42"/>
        <v/>
      </c>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c r="AO535" s="114"/>
      <c r="AP535" s="114"/>
      <c r="AQ535" s="114"/>
      <c r="AR535" s="114"/>
      <c r="AS535" s="114"/>
      <c r="AT535" s="114"/>
      <c r="AU535" s="114"/>
      <c r="AV535" s="114"/>
      <c r="AW535" s="114"/>
      <c r="AX535" s="114"/>
      <c r="AY535" s="114"/>
      <c r="AZ535" s="114"/>
      <c r="BA535" s="114"/>
      <c r="BB535" s="114"/>
      <c r="BC535" s="114"/>
      <c r="BD535" s="114"/>
      <c r="BE535" s="114"/>
      <c r="BG535" s="37">
        <f t="shared" si="43"/>
        <v>0</v>
      </c>
      <c r="BK535" s="57">
        <f t="shared" si="44"/>
        <v>0</v>
      </c>
      <c r="BL535" s="57">
        <f t="shared" si="45"/>
        <v>0</v>
      </c>
      <c r="BM535" s="57">
        <f t="shared" si="46"/>
        <v>0</v>
      </c>
      <c r="BN535" s="101">
        <f t="shared" si="47"/>
        <v>0</v>
      </c>
    </row>
    <row r="536" spans="3:66" ht="15" customHeight="1">
      <c r="C536" s="88" t="s">
        <v>870</v>
      </c>
      <c r="D536" s="156" t="str">
        <f>IFERROR(IF(HLOOKUP(Presentación!$N$10,FOL,Presentación!$BA516,FALSE)=0,"",HLOOKUP(Presentación!$N$10,FOL,Presentación!$BA516,FALSE)),"")</f>
        <v/>
      </c>
      <c r="E536" s="157"/>
      <c r="F536" s="158"/>
      <c r="G536" s="265" t="str">
        <f>IFERROR(IF(HLOOKUP(Presentación!$N$10,ENT,Presentación!$BA516,FALSE)=0,"",HLOOKUP(Presentación!$N$10,ENT,Presentación!$BA516,FALSE)),"")</f>
        <v/>
      </c>
      <c r="H536" s="266"/>
      <c r="I536" s="266"/>
      <c r="J536" s="267"/>
      <c r="K536" s="113" t="str">
        <f t="shared" ref="K536:K597" si="48">IF(D536="","",IF(AND(SUM(L536:BE536)=0,COUNTIF(L536:BE536,"NS")&gt;0),"NS",
IF(AND(SUM(L536:BE536)=0,COUNTIF(L536:BE536,0)&gt;0),0,
IF(AND(SUM(L536:BE536)=0,COUNTIF(L536:BE536,"NA")&gt;0),"NA",
SUM(L536:BE536)))))</f>
        <v/>
      </c>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14"/>
      <c r="AY536" s="114"/>
      <c r="AZ536" s="114"/>
      <c r="BA536" s="114"/>
      <c r="BB536" s="114"/>
      <c r="BC536" s="114"/>
      <c r="BD536" s="114"/>
      <c r="BE536" s="114"/>
      <c r="BG536" s="37">
        <f t="shared" ref="BG536:BG597" si="49">IF(OR($BG$20=$BH$20,AND($D536="",COUNTBLANK(G536:BE536)=51),AND(D536&lt;&gt;"",COUNTIF($L$22:$BE$22,"NA")=(46-COUNTA(L536:BE536)))),0,1)</f>
        <v>0</v>
      </c>
      <c r="BK536" s="57">
        <f t="shared" ref="BK536:BK597" si="50">IF(K536="",0,K536)</f>
        <v>0</v>
      </c>
      <c r="BL536" s="57">
        <f t="shared" ref="BL536:BL597" si="51">COUNTIF(L536:BE536,"NS")</f>
        <v>0</v>
      </c>
      <c r="BM536" s="57">
        <f t="shared" ref="BM536:BM597" si="52">SUM(L536:BE536)</f>
        <v>0</v>
      </c>
      <c r="BN536" s="101">
        <f t="shared" ref="BN536:BN597" si="53">IF($BG$20=$BH$20, 0, IF(OR(AND(BK536=0,BL536&gt;0),AND(BK536="NS",BM536&gt;0),AND(BK536="NS",BM536=0,BL536=0)),1,IF(OR(AND(BK536="NS",BM536=0,BL536&gt;0),BK536=BM536),0,1)))</f>
        <v>0</v>
      </c>
    </row>
    <row r="537" spans="3:66" ht="15" customHeight="1">
      <c r="C537" s="88" t="s">
        <v>871</v>
      </c>
      <c r="D537" s="156" t="str">
        <f>IFERROR(IF(HLOOKUP(Presentación!$N$10,FOL,Presentación!$BA517,FALSE)=0,"",HLOOKUP(Presentación!$N$10,FOL,Presentación!$BA517,FALSE)),"")</f>
        <v/>
      </c>
      <c r="E537" s="157"/>
      <c r="F537" s="158"/>
      <c r="G537" s="265" t="str">
        <f>IFERROR(IF(HLOOKUP(Presentación!$N$10,ENT,Presentación!$BA517,FALSE)=0,"",HLOOKUP(Presentación!$N$10,ENT,Presentación!$BA517,FALSE)),"")</f>
        <v/>
      </c>
      <c r="H537" s="266"/>
      <c r="I537" s="266"/>
      <c r="J537" s="267"/>
      <c r="K537" s="113" t="str">
        <f t="shared" si="48"/>
        <v/>
      </c>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14"/>
      <c r="AY537" s="114"/>
      <c r="AZ537" s="114"/>
      <c r="BA537" s="114"/>
      <c r="BB537" s="114"/>
      <c r="BC537" s="114"/>
      <c r="BD537" s="114"/>
      <c r="BE537" s="114"/>
      <c r="BG537" s="37">
        <f t="shared" si="49"/>
        <v>0</v>
      </c>
      <c r="BK537" s="57">
        <f t="shared" si="50"/>
        <v>0</v>
      </c>
      <c r="BL537" s="57">
        <f t="shared" si="51"/>
        <v>0</v>
      </c>
      <c r="BM537" s="57">
        <f t="shared" si="52"/>
        <v>0</v>
      </c>
      <c r="BN537" s="101">
        <f t="shared" si="53"/>
        <v>0</v>
      </c>
    </row>
    <row r="538" spans="3:66" ht="15" customHeight="1">
      <c r="C538" s="88" t="s">
        <v>872</v>
      </c>
      <c r="D538" s="156" t="str">
        <f>IFERROR(IF(HLOOKUP(Presentación!$N$10,FOL,Presentación!$BA518,FALSE)=0,"",HLOOKUP(Presentación!$N$10,FOL,Presentación!$BA518,FALSE)),"")</f>
        <v/>
      </c>
      <c r="E538" s="157"/>
      <c r="F538" s="158"/>
      <c r="G538" s="265" t="str">
        <f>IFERROR(IF(HLOOKUP(Presentación!$N$10,ENT,Presentación!$BA518,FALSE)=0,"",HLOOKUP(Presentación!$N$10,ENT,Presentación!$BA518,FALSE)),"")</f>
        <v/>
      </c>
      <c r="H538" s="266"/>
      <c r="I538" s="266"/>
      <c r="J538" s="267"/>
      <c r="K538" s="113" t="str">
        <f t="shared" si="48"/>
        <v/>
      </c>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c r="AO538" s="114"/>
      <c r="AP538" s="114"/>
      <c r="AQ538" s="114"/>
      <c r="AR538" s="114"/>
      <c r="AS538" s="114"/>
      <c r="AT538" s="114"/>
      <c r="AU538" s="114"/>
      <c r="AV538" s="114"/>
      <c r="AW538" s="114"/>
      <c r="AX538" s="114"/>
      <c r="AY538" s="114"/>
      <c r="AZ538" s="114"/>
      <c r="BA538" s="114"/>
      <c r="BB538" s="114"/>
      <c r="BC538" s="114"/>
      <c r="BD538" s="114"/>
      <c r="BE538" s="114"/>
      <c r="BG538" s="37">
        <f t="shared" si="49"/>
        <v>0</v>
      </c>
      <c r="BK538" s="57">
        <f t="shared" si="50"/>
        <v>0</v>
      </c>
      <c r="BL538" s="57">
        <f t="shared" si="51"/>
        <v>0</v>
      </c>
      <c r="BM538" s="57">
        <f t="shared" si="52"/>
        <v>0</v>
      </c>
      <c r="BN538" s="101">
        <f t="shared" si="53"/>
        <v>0</v>
      </c>
    </row>
    <row r="539" spans="3:66" ht="15" customHeight="1">
      <c r="C539" s="88" t="s">
        <v>873</v>
      </c>
      <c r="D539" s="156" t="str">
        <f>IFERROR(IF(HLOOKUP(Presentación!$N$10,FOL,Presentación!$BA519,FALSE)=0,"",HLOOKUP(Presentación!$N$10,FOL,Presentación!$BA519,FALSE)),"")</f>
        <v/>
      </c>
      <c r="E539" s="157"/>
      <c r="F539" s="158"/>
      <c r="G539" s="265" t="str">
        <f>IFERROR(IF(HLOOKUP(Presentación!$N$10,ENT,Presentación!$BA519,FALSE)=0,"",HLOOKUP(Presentación!$N$10,ENT,Presentación!$BA519,FALSE)),"")</f>
        <v/>
      </c>
      <c r="H539" s="266"/>
      <c r="I539" s="266"/>
      <c r="J539" s="267"/>
      <c r="K539" s="113" t="str">
        <f t="shared" si="48"/>
        <v/>
      </c>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c r="AO539" s="114"/>
      <c r="AP539" s="114"/>
      <c r="AQ539" s="114"/>
      <c r="AR539" s="114"/>
      <c r="AS539" s="114"/>
      <c r="AT539" s="114"/>
      <c r="AU539" s="114"/>
      <c r="AV539" s="114"/>
      <c r="AW539" s="114"/>
      <c r="AX539" s="114"/>
      <c r="AY539" s="114"/>
      <c r="AZ539" s="114"/>
      <c r="BA539" s="114"/>
      <c r="BB539" s="114"/>
      <c r="BC539" s="114"/>
      <c r="BD539" s="114"/>
      <c r="BE539" s="114"/>
      <c r="BG539" s="37">
        <f t="shared" si="49"/>
        <v>0</v>
      </c>
      <c r="BK539" s="57">
        <f t="shared" si="50"/>
        <v>0</v>
      </c>
      <c r="BL539" s="57">
        <f t="shared" si="51"/>
        <v>0</v>
      </c>
      <c r="BM539" s="57">
        <f t="shared" si="52"/>
        <v>0</v>
      </c>
      <c r="BN539" s="101">
        <f t="shared" si="53"/>
        <v>0</v>
      </c>
    </row>
    <row r="540" spans="3:66" ht="15" customHeight="1">
      <c r="C540" s="88" t="s">
        <v>874</v>
      </c>
      <c r="D540" s="156" t="str">
        <f>IFERROR(IF(HLOOKUP(Presentación!$N$10,FOL,Presentación!$BA520,FALSE)=0,"",HLOOKUP(Presentación!$N$10,FOL,Presentación!$BA520,FALSE)),"")</f>
        <v/>
      </c>
      <c r="E540" s="157"/>
      <c r="F540" s="158"/>
      <c r="G540" s="265" t="str">
        <f>IFERROR(IF(HLOOKUP(Presentación!$N$10,ENT,Presentación!$BA520,FALSE)=0,"",HLOOKUP(Presentación!$N$10,ENT,Presentación!$BA520,FALSE)),"")</f>
        <v/>
      </c>
      <c r="H540" s="266"/>
      <c r="I540" s="266"/>
      <c r="J540" s="267"/>
      <c r="K540" s="113" t="str">
        <f t="shared" si="48"/>
        <v/>
      </c>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c r="AO540" s="114"/>
      <c r="AP540" s="114"/>
      <c r="AQ540" s="114"/>
      <c r="AR540" s="114"/>
      <c r="AS540" s="114"/>
      <c r="AT540" s="114"/>
      <c r="AU540" s="114"/>
      <c r="AV540" s="114"/>
      <c r="AW540" s="114"/>
      <c r="AX540" s="114"/>
      <c r="AY540" s="114"/>
      <c r="AZ540" s="114"/>
      <c r="BA540" s="114"/>
      <c r="BB540" s="114"/>
      <c r="BC540" s="114"/>
      <c r="BD540" s="114"/>
      <c r="BE540" s="114"/>
      <c r="BG540" s="37">
        <f t="shared" si="49"/>
        <v>0</v>
      </c>
      <c r="BK540" s="57">
        <f t="shared" si="50"/>
        <v>0</v>
      </c>
      <c r="BL540" s="57">
        <f t="shared" si="51"/>
        <v>0</v>
      </c>
      <c r="BM540" s="57">
        <f t="shared" si="52"/>
        <v>0</v>
      </c>
      <c r="BN540" s="101">
        <f t="shared" si="53"/>
        <v>0</v>
      </c>
    </row>
    <row r="541" spans="3:66" ht="15" customHeight="1">
      <c r="C541" s="88" t="s">
        <v>875</v>
      </c>
      <c r="D541" s="156" t="str">
        <f>IFERROR(IF(HLOOKUP(Presentación!$N$10,FOL,Presentación!$BA521,FALSE)=0,"",HLOOKUP(Presentación!$N$10,FOL,Presentación!$BA521,FALSE)),"")</f>
        <v/>
      </c>
      <c r="E541" s="157"/>
      <c r="F541" s="158"/>
      <c r="G541" s="265" t="str">
        <f>IFERROR(IF(HLOOKUP(Presentación!$N$10,ENT,Presentación!$BA521,FALSE)=0,"",HLOOKUP(Presentación!$N$10,ENT,Presentación!$BA521,FALSE)),"")</f>
        <v/>
      </c>
      <c r="H541" s="266"/>
      <c r="I541" s="266"/>
      <c r="J541" s="267"/>
      <c r="K541" s="113" t="str">
        <f t="shared" si="48"/>
        <v/>
      </c>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c r="AO541" s="114"/>
      <c r="AP541" s="114"/>
      <c r="AQ541" s="114"/>
      <c r="AR541" s="114"/>
      <c r="AS541" s="114"/>
      <c r="AT541" s="114"/>
      <c r="AU541" s="114"/>
      <c r="AV541" s="114"/>
      <c r="AW541" s="114"/>
      <c r="AX541" s="114"/>
      <c r="AY541" s="114"/>
      <c r="AZ541" s="114"/>
      <c r="BA541" s="114"/>
      <c r="BB541" s="114"/>
      <c r="BC541" s="114"/>
      <c r="BD541" s="114"/>
      <c r="BE541" s="114"/>
      <c r="BG541" s="37">
        <f t="shared" si="49"/>
        <v>0</v>
      </c>
      <c r="BK541" s="57">
        <f t="shared" si="50"/>
        <v>0</v>
      </c>
      <c r="BL541" s="57">
        <f t="shared" si="51"/>
        <v>0</v>
      </c>
      <c r="BM541" s="57">
        <f t="shared" si="52"/>
        <v>0</v>
      </c>
      <c r="BN541" s="101">
        <f t="shared" si="53"/>
        <v>0</v>
      </c>
    </row>
    <row r="542" spans="3:66" ht="15" customHeight="1">
      <c r="C542" s="88" t="s">
        <v>876</v>
      </c>
      <c r="D542" s="156" t="str">
        <f>IFERROR(IF(HLOOKUP(Presentación!$N$10,FOL,Presentación!$BA522,FALSE)=0,"",HLOOKUP(Presentación!$N$10,FOL,Presentación!$BA522,FALSE)),"")</f>
        <v/>
      </c>
      <c r="E542" s="157"/>
      <c r="F542" s="158"/>
      <c r="G542" s="265" t="str">
        <f>IFERROR(IF(HLOOKUP(Presentación!$N$10,ENT,Presentación!$BA522,FALSE)=0,"",HLOOKUP(Presentación!$N$10,ENT,Presentación!$BA522,FALSE)),"")</f>
        <v/>
      </c>
      <c r="H542" s="266"/>
      <c r="I542" s="266"/>
      <c r="J542" s="267"/>
      <c r="K542" s="113" t="str">
        <f t="shared" si="48"/>
        <v/>
      </c>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c r="AO542" s="114"/>
      <c r="AP542" s="114"/>
      <c r="AQ542" s="114"/>
      <c r="AR542" s="114"/>
      <c r="AS542" s="114"/>
      <c r="AT542" s="114"/>
      <c r="AU542" s="114"/>
      <c r="AV542" s="114"/>
      <c r="AW542" s="114"/>
      <c r="AX542" s="114"/>
      <c r="AY542" s="114"/>
      <c r="AZ542" s="114"/>
      <c r="BA542" s="114"/>
      <c r="BB542" s="114"/>
      <c r="BC542" s="114"/>
      <c r="BD542" s="114"/>
      <c r="BE542" s="114"/>
      <c r="BG542" s="37">
        <f t="shared" si="49"/>
        <v>0</v>
      </c>
      <c r="BK542" s="57">
        <f t="shared" si="50"/>
        <v>0</v>
      </c>
      <c r="BL542" s="57">
        <f t="shared" si="51"/>
        <v>0</v>
      </c>
      <c r="BM542" s="57">
        <f t="shared" si="52"/>
        <v>0</v>
      </c>
      <c r="BN542" s="101">
        <f t="shared" si="53"/>
        <v>0</v>
      </c>
    </row>
    <row r="543" spans="3:66" ht="15" customHeight="1">
      <c r="C543" s="88" t="s">
        <v>877</v>
      </c>
      <c r="D543" s="156" t="str">
        <f>IFERROR(IF(HLOOKUP(Presentación!$N$10,FOL,Presentación!$BA523,FALSE)=0,"",HLOOKUP(Presentación!$N$10,FOL,Presentación!$BA523,FALSE)),"")</f>
        <v/>
      </c>
      <c r="E543" s="157"/>
      <c r="F543" s="158"/>
      <c r="G543" s="265" t="str">
        <f>IFERROR(IF(HLOOKUP(Presentación!$N$10,ENT,Presentación!$BA523,FALSE)=0,"",HLOOKUP(Presentación!$N$10,ENT,Presentación!$BA523,FALSE)),"")</f>
        <v/>
      </c>
      <c r="H543" s="266"/>
      <c r="I543" s="266"/>
      <c r="J543" s="267"/>
      <c r="K543" s="113" t="str">
        <f t="shared" si="48"/>
        <v/>
      </c>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c r="AO543" s="114"/>
      <c r="AP543" s="114"/>
      <c r="AQ543" s="114"/>
      <c r="AR543" s="114"/>
      <c r="AS543" s="114"/>
      <c r="AT543" s="114"/>
      <c r="AU543" s="114"/>
      <c r="AV543" s="114"/>
      <c r="AW543" s="114"/>
      <c r="AX543" s="114"/>
      <c r="AY543" s="114"/>
      <c r="AZ543" s="114"/>
      <c r="BA543" s="114"/>
      <c r="BB543" s="114"/>
      <c r="BC543" s="114"/>
      <c r="BD543" s="114"/>
      <c r="BE543" s="114"/>
      <c r="BG543" s="37">
        <f t="shared" si="49"/>
        <v>0</v>
      </c>
      <c r="BK543" s="57">
        <f t="shared" si="50"/>
        <v>0</v>
      </c>
      <c r="BL543" s="57">
        <f t="shared" si="51"/>
        <v>0</v>
      </c>
      <c r="BM543" s="57">
        <f t="shared" si="52"/>
        <v>0</v>
      </c>
      <c r="BN543" s="101">
        <f t="shared" si="53"/>
        <v>0</v>
      </c>
    </row>
    <row r="544" spans="3:66" ht="15" customHeight="1">
      <c r="C544" s="88" t="s">
        <v>878</v>
      </c>
      <c r="D544" s="156" t="str">
        <f>IFERROR(IF(HLOOKUP(Presentación!$N$10,FOL,Presentación!$BA524,FALSE)=0,"",HLOOKUP(Presentación!$N$10,FOL,Presentación!$BA524,FALSE)),"")</f>
        <v/>
      </c>
      <c r="E544" s="157"/>
      <c r="F544" s="158"/>
      <c r="G544" s="265" t="str">
        <f>IFERROR(IF(HLOOKUP(Presentación!$N$10,ENT,Presentación!$BA524,FALSE)=0,"",HLOOKUP(Presentación!$N$10,ENT,Presentación!$BA524,FALSE)),"")</f>
        <v/>
      </c>
      <c r="H544" s="266"/>
      <c r="I544" s="266"/>
      <c r="J544" s="267"/>
      <c r="K544" s="113" t="str">
        <f t="shared" si="48"/>
        <v/>
      </c>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c r="AO544" s="114"/>
      <c r="AP544" s="114"/>
      <c r="AQ544" s="114"/>
      <c r="AR544" s="114"/>
      <c r="AS544" s="114"/>
      <c r="AT544" s="114"/>
      <c r="AU544" s="114"/>
      <c r="AV544" s="114"/>
      <c r="AW544" s="114"/>
      <c r="AX544" s="114"/>
      <c r="AY544" s="114"/>
      <c r="AZ544" s="114"/>
      <c r="BA544" s="114"/>
      <c r="BB544" s="114"/>
      <c r="BC544" s="114"/>
      <c r="BD544" s="114"/>
      <c r="BE544" s="114"/>
      <c r="BG544" s="37">
        <f t="shared" si="49"/>
        <v>0</v>
      </c>
      <c r="BK544" s="57">
        <f t="shared" si="50"/>
        <v>0</v>
      </c>
      <c r="BL544" s="57">
        <f t="shared" si="51"/>
        <v>0</v>
      </c>
      <c r="BM544" s="57">
        <f t="shared" si="52"/>
        <v>0</v>
      </c>
      <c r="BN544" s="101">
        <f t="shared" si="53"/>
        <v>0</v>
      </c>
    </row>
    <row r="545" spans="3:66" ht="15" customHeight="1">
      <c r="C545" s="88" t="s">
        <v>879</v>
      </c>
      <c r="D545" s="156" t="str">
        <f>IFERROR(IF(HLOOKUP(Presentación!$N$10,FOL,Presentación!$BA525,FALSE)=0,"",HLOOKUP(Presentación!$N$10,FOL,Presentación!$BA525,FALSE)),"")</f>
        <v/>
      </c>
      <c r="E545" s="157"/>
      <c r="F545" s="158"/>
      <c r="G545" s="265" t="str">
        <f>IFERROR(IF(HLOOKUP(Presentación!$N$10,ENT,Presentación!$BA525,FALSE)=0,"",HLOOKUP(Presentación!$N$10,ENT,Presentación!$BA525,FALSE)),"")</f>
        <v/>
      </c>
      <c r="H545" s="266"/>
      <c r="I545" s="266"/>
      <c r="J545" s="267"/>
      <c r="K545" s="113" t="str">
        <f t="shared" si="48"/>
        <v/>
      </c>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c r="AO545" s="114"/>
      <c r="AP545" s="114"/>
      <c r="AQ545" s="114"/>
      <c r="AR545" s="114"/>
      <c r="AS545" s="114"/>
      <c r="AT545" s="114"/>
      <c r="AU545" s="114"/>
      <c r="AV545" s="114"/>
      <c r="AW545" s="114"/>
      <c r="AX545" s="114"/>
      <c r="AY545" s="114"/>
      <c r="AZ545" s="114"/>
      <c r="BA545" s="114"/>
      <c r="BB545" s="114"/>
      <c r="BC545" s="114"/>
      <c r="BD545" s="114"/>
      <c r="BE545" s="114"/>
      <c r="BG545" s="37">
        <f t="shared" si="49"/>
        <v>0</v>
      </c>
      <c r="BK545" s="57">
        <f t="shared" si="50"/>
        <v>0</v>
      </c>
      <c r="BL545" s="57">
        <f t="shared" si="51"/>
        <v>0</v>
      </c>
      <c r="BM545" s="57">
        <f t="shared" si="52"/>
        <v>0</v>
      </c>
      <c r="BN545" s="101">
        <f t="shared" si="53"/>
        <v>0</v>
      </c>
    </row>
    <row r="546" spans="3:66" ht="15" customHeight="1">
      <c r="C546" s="88" t="s">
        <v>880</v>
      </c>
      <c r="D546" s="156" t="str">
        <f>IFERROR(IF(HLOOKUP(Presentación!$N$10,FOL,Presentación!$BA526,FALSE)=0,"",HLOOKUP(Presentación!$N$10,FOL,Presentación!$BA526,FALSE)),"")</f>
        <v/>
      </c>
      <c r="E546" s="157"/>
      <c r="F546" s="158"/>
      <c r="G546" s="265" t="str">
        <f>IFERROR(IF(HLOOKUP(Presentación!$N$10,ENT,Presentación!$BA526,FALSE)=0,"",HLOOKUP(Presentación!$N$10,ENT,Presentación!$BA526,FALSE)),"")</f>
        <v/>
      </c>
      <c r="H546" s="266"/>
      <c r="I546" s="266"/>
      <c r="J546" s="267"/>
      <c r="K546" s="113" t="str">
        <f t="shared" si="48"/>
        <v/>
      </c>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c r="AO546" s="114"/>
      <c r="AP546" s="114"/>
      <c r="AQ546" s="114"/>
      <c r="AR546" s="114"/>
      <c r="AS546" s="114"/>
      <c r="AT546" s="114"/>
      <c r="AU546" s="114"/>
      <c r="AV546" s="114"/>
      <c r="AW546" s="114"/>
      <c r="AX546" s="114"/>
      <c r="AY546" s="114"/>
      <c r="AZ546" s="114"/>
      <c r="BA546" s="114"/>
      <c r="BB546" s="114"/>
      <c r="BC546" s="114"/>
      <c r="BD546" s="114"/>
      <c r="BE546" s="114"/>
      <c r="BG546" s="37">
        <f t="shared" si="49"/>
        <v>0</v>
      </c>
      <c r="BK546" s="57">
        <f t="shared" si="50"/>
        <v>0</v>
      </c>
      <c r="BL546" s="57">
        <f t="shared" si="51"/>
        <v>0</v>
      </c>
      <c r="BM546" s="57">
        <f t="shared" si="52"/>
        <v>0</v>
      </c>
      <c r="BN546" s="101">
        <f t="shared" si="53"/>
        <v>0</v>
      </c>
    </row>
    <row r="547" spans="3:66" ht="15" customHeight="1">
      <c r="C547" s="88" t="s">
        <v>881</v>
      </c>
      <c r="D547" s="156" t="str">
        <f>IFERROR(IF(HLOOKUP(Presentación!$N$10,FOL,Presentación!$BA527,FALSE)=0,"",HLOOKUP(Presentación!$N$10,FOL,Presentación!$BA527,FALSE)),"")</f>
        <v/>
      </c>
      <c r="E547" s="157"/>
      <c r="F547" s="158"/>
      <c r="G547" s="265" t="str">
        <f>IFERROR(IF(HLOOKUP(Presentación!$N$10,ENT,Presentación!$BA527,FALSE)=0,"",HLOOKUP(Presentación!$N$10,ENT,Presentación!$BA527,FALSE)),"")</f>
        <v/>
      </c>
      <c r="H547" s="266"/>
      <c r="I547" s="266"/>
      <c r="J547" s="267"/>
      <c r="K547" s="113" t="str">
        <f t="shared" si="48"/>
        <v/>
      </c>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c r="AO547" s="114"/>
      <c r="AP547" s="114"/>
      <c r="AQ547" s="114"/>
      <c r="AR547" s="114"/>
      <c r="AS547" s="114"/>
      <c r="AT547" s="114"/>
      <c r="AU547" s="114"/>
      <c r="AV547" s="114"/>
      <c r="AW547" s="114"/>
      <c r="AX547" s="114"/>
      <c r="AY547" s="114"/>
      <c r="AZ547" s="114"/>
      <c r="BA547" s="114"/>
      <c r="BB547" s="114"/>
      <c r="BC547" s="114"/>
      <c r="BD547" s="114"/>
      <c r="BE547" s="114"/>
      <c r="BG547" s="37">
        <f t="shared" si="49"/>
        <v>0</v>
      </c>
      <c r="BK547" s="57">
        <f t="shared" si="50"/>
        <v>0</v>
      </c>
      <c r="BL547" s="57">
        <f t="shared" si="51"/>
        <v>0</v>
      </c>
      <c r="BM547" s="57">
        <f t="shared" si="52"/>
        <v>0</v>
      </c>
      <c r="BN547" s="101">
        <f t="shared" si="53"/>
        <v>0</v>
      </c>
    </row>
    <row r="548" spans="3:66" ht="15" customHeight="1">
      <c r="C548" s="88" t="s">
        <v>882</v>
      </c>
      <c r="D548" s="156" t="str">
        <f>IFERROR(IF(HLOOKUP(Presentación!$N$10,FOL,Presentación!$BA528,FALSE)=0,"",HLOOKUP(Presentación!$N$10,FOL,Presentación!$BA528,FALSE)),"")</f>
        <v/>
      </c>
      <c r="E548" s="157"/>
      <c r="F548" s="158"/>
      <c r="G548" s="265" t="str">
        <f>IFERROR(IF(HLOOKUP(Presentación!$N$10,ENT,Presentación!$BA528,FALSE)=0,"",HLOOKUP(Presentación!$N$10,ENT,Presentación!$BA528,FALSE)),"")</f>
        <v/>
      </c>
      <c r="H548" s="266"/>
      <c r="I548" s="266"/>
      <c r="J548" s="267"/>
      <c r="K548" s="113" t="str">
        <f t="shared" si="48"/>
        <v/>
      </c>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c r="AO548" s="114"/>
      <c r="AP548" s="114"/>
      <c r="AQ548" s="114"/>
      <c r="AR548" s="114"/>
      <c r="AS548" s="114"/>
      <c r="AT548" s="114"/>
      <c r="AU548" s="114"/>
      <c r="AV548" s="114"/>
      <c r="AW548" s="114"/>
      <c r="AX548" s="114"/>
      <c r="AY548" s="114"/>
      <c r="AZ548" s="114"/>
      <c r="BA548" s="114"/>
      <c r="BB548" s="114"/>
      <c r="BC548" s="114"/>
      <c r="BD548" s="114"/>
      <c r="BE548" s="114"/>
      <c r="BG548" s="37">
        <f t="shared" si="49"/>
        <v>0</v>
      </c>
      <c r="BK548" s="57">
        <f t="shared" si="50"/>
        <v>0</v>
      </c>
      <c r="BL548" s="57">
        <f t="shared" si="51"/>
        <v>0</v>
      </c>
      <c r="BM548" s="57">
        <f t="shared" si="52"/>
        <v>0</v>
      </c>
      <c r="BN548" s="101">
        <f t="shared" si="53"/>
        <v>0</v>
      </c>
    </row>
    <row r="549" spans="3:66" ht="15" customHeight="1">
      <c r="C549" s="88" t="s">
        <v>883</v>
      </c>
      <c r="D549" s="156" t="str">
        <f>IFERROR(IF(HLOOKUP(Presentación!$N$10,FOL,Presentación!$BA529,FALSE)=0,"",HLOOKUP(Presentación!$N$10,FOL,Presentación!$BA529,FALSE)),"")</f>
        <v/>
      </c>
      <c r="E549" s="157"/>
      <c r="F549" s="158"/>
      <c r="G549" s="265" t="str">
        <f>IFERROR(IF(HLOOKUP(Presentación!$N$10,ENT,Presentación!$BA529,FALSE)=0,"",HLOOKUP(Presentación!$N$10,ENT,Presentación!$BA529,FALSE)),"")</f>
        <v/>
      </c>
      <c r="H549" s="266"/>
      <c r="I549" s="266"/>
      <c r="J549" s="267"/>
      <c r="K549" s="113" t="str">
        <f t="shared" si="48"/>
        <v/>
      </c>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c r="AO549" s="114"/>
      <c r="AP549" s="114"/>
      <c r="AQ549" s="114"/>
      <c r="AR549" s="114"/>
      <c r="AS549" s="114"/>
      <c r="AT549" s="114"/>
      <c r="AU549" s="114"/>
      <c r="AV549" s="114"/>
      <c r="AW549" s="114"/>
      <c r="AX549" s="114"/>
      <c r="AY549" s="114"/>
      <c r="AZ549" s="114"/>
      <c r="BA549" s="114"/>
      <c r="BB549" s="114"/>
      <c r="BC549" s="114"/>
      <c r="BD549" s="114"/>
      <c r="BE549" s="114"/>
      <c r="BG549" s="37">
        <f t="shared" si="49"/>
        <v>0</v>
      </c>
      <c r="BK549" s="57">
        <f t="shared" si="50"/>
        <v>0</v>
      </c>
      <c r="BL549" s="57">
        <f t="shared" si="51"/>
        <v>0</v>
      </c>
      <c r="BM549" s="57">
        <f t="shared" si="52"/>
        <v>0</v>
      </c>
      <c r="BN549" s="101">
        <f t="shared" si="53"/>
        <v>0</v>
      </c>
    </row>
    <row r="550" spans="3:66" ht="15" customHeight="1">
      <c r="C550" s="88" t="s">
        <v>884</v>
      </c>
      <c r="D550" s="156" t="str">
        <f>IFERROR(IF(HLOOKUP(Presentación!$N$10,FOL,Presentación!$BA530,FALSE)=0,"",HLOOKUP(Presentación!$N$10,FOL,Presentación!$BA530,FALSE)),"")</f>
        <v/>
      </c>
      <c r="E550" s="157"/>
      <c r="F550" s="158"/>
      <c r="G550" s="265" t="str">
        <f>IFERROR(IF(HLOOKUP(Presentación!$N$10,ENT,Presentación!$BA530,FALSE)=0,"",HLOOKUP(Presentación!$N$10,ENT,Presentación!$BA530,FALSE)),"")</f>
        <v/>
      </c>
      <c r="H550" s="266"/>
      <c r="I550" s="266"/>
      <c r="J550" s="267"/>
      <c r="K550" s="113" t="str">
        <f t="shared" si="48"/>
        <v/>
      </c>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c r="AO550" s="114"/>
      <c r="AP550" s="114"/>
      <c r="AQ550" s="114"/>
      <c r="AR550" s="114"/>
      <c r="AS550" s="114"/>
      <c r="AT550" s="114"/>
      <c r="AU550" s="114"/>
      <c r="AV550" s="114"/>
      <c r="AW550" s="114"/>
      <c r="AX550" s="114"/>
      <c r="AY550" s="114"/>
      <c r="AZ550" s="114"/>
      <c r="BA550" s="114"/>
      <c r="BB550" s="114"/>
      <c r="BC550" s="114"/>
      <c r="BD550" s="114"/>
      <c r="BE550" s="114"/>
      <c r="BG550" s="37">
        <f t="shared" si="49"/>
        <v>0</v>
      </c>
      <c r="BK550" s="57">
        <f t="shared" si="50"/>
        <v>0</v>
      </c>
      <c r="BL550" s="57">
        <f t="shared" si="51"/>
        <v>0</v>
      </c>
      <c r="BM550" s="57">
        <f t="shared" si="52"/>
        <v>0</v>
      </c>
      <c r="BN550" s="101">
        <f t="shared" si="53"/>
        <v>0</v>
      </c>
    </row>
    <row r="551" spans="3:66" ht="15" customHeight="1">
      <c r="C551" s="88" t="s">
        <v>885</v>
      </c>
      <c r="D551" s="156" t="str">
        <f>IFERROR(IF(HLOOKUP(Presentación!$N$10,FOL,Presentación!$BA531,FALSE)=0,"",HLOOKUP(Presentación!$N$10,FOL,Presentación!$BA531,FALSE)),"")</f>
        <v/>
      </c>
      <c r="E551" s="157"/>
      <c r="F551" s="158"/>
      <c r="G551" s="265" t="str">
        <f>IFERROR(IF(HLOOKUP(Presentación!$N$10,ENT,Presentación!$BA531,FALSE)=0,"",HLOOKUP(Presentación!$N$10,ENT,Presentación!$BA531,FALSE)),"")</f>
        <v/>
      </c>
      <c r="H551" s="266"/>
      <c r="I551" s="266"/>
      <c r="J551" s="267"/>
      <c r="K551" s="113" t="str">
        <f t="shared" si="48"/>
        <v/>
      </c>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c r="AO551" s="114"/>
      <c r="AP551" s="114"/>
      <c r="AQ551" s="114"/>
      <c r="AR551" s="114"/>
      <c r="AS551" s="114"/>
      <c r="AT551" s="114"/>
      <c r="AU551" s="114"/>
      <c r="AV551" s="114"/>
      <c r="AW551" s="114"/>
      <c r="AX551" s="114"/>
      <c r="AY551" s="114"/>
      <c r="AZ551" s="114"/>
      <c r="BA551" s="114"/>
      <c r="BB551" s="114"/>
      <c r="BC551" s="114"/>
      <c r="BD551" s="114"/>
      <c r="BE551" s="114"/>
      <c r="BG551" s="37">
        <f t="shared" si="49"/>
        <v>0</v>
      </c>
      <c r="BK551" s="57">
        <f t="shared" si="50"/>
        <v>0</v>
      </c>
      <c r="BL551" s="57">
        <f t="shared" si="51"/>
        <v>0</v>
      </c>
      <c r="BM551" s="57">
        <f t="shared" si="52"/>
        <v>0</v>
      </c>
      <c r="BN551" s="101">
        <f t="shared" si="53"/>
        <v>0</v>
      </c>
    </row>
    <row r="552" spans="3:66" ht="15" customHeight="1">
      <c r="C552" s="88" t="s">
        <v>886</v>
      </c>
      <c r="D552" s="156" t="str">
        <f>IFERROR(IF(HLOOKUP(Presentación!$N$10,FOL,Presentación!$BA532,FALSE)=0,"",HLOOKUP(Presentación!$N$10,FOL,Presentación!$BA532,FALSE)),"")</f>
        <v/>
      </c>
      <c r="E552" s="157"/>
      <c r="F552" s="158"/>
      <c r="G552" s="265" t="str">
        <f>IFERROR(IF(HLOOKUP(Presentación!$N$10,ENT,Presentación!$BA532,FALSE)=0,"",HLOOKUP(Presentación!$N$10,ENT,Presentación!$BA532,FALSE)),"")</f>
        <v/>
      </c>
      <c r="H552" s="266"/>
      <c r="I552" s="266"/>
      <c r="J552" s="267"/>
      <c r="K552" s="113" t="str">
        <f t="shared" si="48"/>
        <v/>
      </c>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c r="AO552" s="114"/>
      <c r="AP552" s="114"/>
      <c r="AQ552" s="114"/>
      <c r="AR552" s="114"/>
      <c r="AS552" s="114"/>
      <c r="AT552" s="114"/>
      <c r="AU552" s="114"/>
      <c r="AV552" s="114"/>
      <c r="AW552" s="114"/>
      <c r="AX552" s="114"/>
      <c r="AY552" s="114"/>
      <c r="AZ552" s="114"/>
      <c r="BA552" s="114"/>
      <c r="BB552" s="114"/>
      <c r="BC552" s="114"/>
      <c r="BD552" s="114"/>
      <c r="BE552" s="114"/>
      <c r="BG552" s="37">
        <f t="shared" si="49"/>
        <v>0</v>
      </c>
      <c r="BK552" s="57">
        <f t="shared" si="50"/>
        <v>0</v>
      </c>
      <c r="BL552" s="57">
        <f t="shared" si="51"/>
        <v>0</v>
      </c>
      <c r="BM552" s="57">
        <f t="shared" si="52"/>
        <v>0</v>
      </c>
      <c r="BN552" s="101">
        <f t="shared" si="53"/>
        <v>0</v>
      </c>
    </row>
    <row r="553" spans="3:66" ht="15" customHeight="1">
      <c r="C553" s="88" t="s">
        <v>887</v>
      </c>
      <c r="D553" s="156" t="str">
        <f>IFERROR(IF(HLOOKUP(Presentación!$N$10,FOL,Presentación!$BA533,FALSE)=0,"",HLOOKUP(Presentación!$N$10,FOL,Presentación!$BA533,FALSE)),"")</f>
        <v/>
      </c>
      <c r="E553" s="157"/>
      <c r="F553" s="158"/>
      <c r="G553" s="265" t="str">
        <f>IFERROR(IF(HLOOKUP(Presentación!$N$10,ENT,Presentación!$BA533,FALSE)=0,"",HLOOKUP(Presentación!$N$10,ENT,Presentación!$BA533,FALSE)),"")</f>
        <v/>
      </c>
      <c r="H553" s="266"/>
      <c r="I553" s="266"/>
      <c r="J553" s="267"/>
      <c r="K553" s="113" t="str">
        <f t="shared" si="48"/>
        <v/>
      </c>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c r="AO553" s="114"/>
      <c r="AP553" s="114"/>
      <c r="AQ553" s="114"/>
      <c r="AR553" s="114"/>
      <c r="AS553" s="114"/>
      <c r="AT553" s="114"/>
      <c r="AU553" s="114"/>
      <c r="AV553" s="114"/>
      <c r="AW553" s="114"/>
      <c r="AX553" s="114"/>
      <c r="AY553" s="114"/>
      <c r="AZ553" s="114"/>
      <c r="BA553" s="114"/>
      <c r="BB553" s="114"/>
      <c r="BC553" s="114"/>
      <c r="BD553" s="114"/>
      <c r="BE553" s="114"/>
      <c r="BG553" s="37">
        <f t="shared" si="49"/>
        <v>0</v>
      </c>
      <c r="BK553" s="57">
        <f t="shared" si="50"/>
        <v>0</v>
      </c>
      <c r="BL553" s="57">
        <f t="shared" si="51"/>
        <v>0</v>
      </c>
      <c r="BM553" s="57">
        <f t="shared" si="52"/>
        <v>0</v>
      </c>
      <c r="BN553" s="101">
        <f t="shared" si="53"/>
        <v>0</v>
      </c>
    </row>
    <row r="554" spans="3:66" ht="15" customHeight="1">
      <c r="C554" s="88" t="s">
        <v>888</v>
      </c>
      <c r="D554" s="156" t="str">
        <f>IFERROR(IF(HLOOKUP(Presentación!$N$10,FOL,Presentación!$BA534,FALSE)=0,"",HLOOKUP(Presentación!$N$10,FOL,Presentación!$BA534,FALSE)),"")</f>
        <v/>
      </c>
      <c r="E554" s="157"/>
      <c r="F554" s="158"/>
      <c r="G554" s="265" t="str">
        <f>IFERROR(IF(HLOOKUP(Presentación!$N$10,ENT,Presentación!$BA534,FALSE)=0,"",HLOOKUP(Presentación!$N$10,ENT,Presentación!$BA534,FALSE)),"")</f>
        <v/>
      </c>
      <c r="H554" s="266"/>
      <c r="I554" s="266"/>
      <c r="J554" s="267"/>
      <c r="K554" s="113" t="str">
        <f t="shared" si="48"/>
        <v/>
      </c>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c r="AO554" s="114"/>
      <c r="AP554" s="114"/>
      <c r="AQ554" s="114"/>
      <c r="AR554" s="114"/>
      <c r="AS554" s="114"/>
      <c r="AT554" s="114"/>
      <c r="AU554" s="114"/>
      <c r="AV554" s="114"/>
      <c r="AW554" s="114"/>
      <c r="AX554" s="114"/>
      <c r="AY554" s="114"/>
      <c r="AZ554" s="114"/>
      <c r="BA554" s="114"/>
      <c r="BB554" s="114"/>
      <c r="BC554" s="114"/>
      <c r="BD554" s="114"/>
      <c r="BE554" s="114"/>
      <c r="BG554" s="37">
        <f t="shared" si="49"/>
        <v>0</v>
      </c>
      <c r="BK554" s="57">
        <f t="shared" si="50"/>
        <v>0</v>
      </c>
      <c r="BL554" s="57">
        <f t="shared" si="51"/>
        <v>0</v>
      </c>
      <c r="BM554" s="57">
        <f t="shared" si="52"/>
        <v>0</v>
      </c>
      <c r="BN554" s="101">
        <f t="shared" si="53"/>
        <v>0</v>
      </c>
    </row>
    <row r="555" spans="3:66" ht="15" customHeight="1">
      <c r="C555" s="88" t="s">
        <v>889</v>
      </c>
      <c r="D555" s="156" t="str">
        <f>IFERROR(IF(HLOOKUP(Presentación!$N$10,FOL,Presentación!$BA535,FALSE)=0,"",HLOOKUP(Presentación!$N$10,FOL,Presentación!$BA535,FALSE)),"")</f>
        <v/>
      </c>
      <c r="E555" s="157"/>
      <c r="F555" s="158"/>
      <c r="G555" s="265" t="str">
        <f>IFERROR(IF(HLOOKUP(Presentación!$N$10,ENT,Presentación!$BA535,FALSE)=0,"",HLOOKUP(Presentación!$N$10,ENT,Presentación!$BA535,FALSE)),"")</f>
        <v/>
      </c>
      <c r="H555" s="266"/>
      <c r="I555" s="266"/>
      <c r="J555" s="267"/>
      <c r="K555" s="113" t="str">
        <f t="shared" si="48"/>
        <v/>
      </c>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c r="AO555" s="114"/>
      <c r="AP555" s="114"/>
      <c r="AQ555" s="114"/>
      <c r="AR555" s="114"/>
      <c r="AS555" s="114"/>
      <c r="AT555" s="114"/>
      <c r="AU555" s="114"/>
      <c r="AV555" s="114"/>
      <c r="AW555" s="114"/>
      <c r="AX555" s="114"/>
      <c r="AY555" s="114"/>
      <c r="AZ555" s="114"/>
      <c r="BA555" s="114"/>
      <c r="BB555" s="114"/>
      <c r="BC555" s="114"/>
      <c r="BD555" s="114"/>
      <c r="BE555" s="114"/>
      <c r="BG555" s="37">
        <f t="shared" si="49"/>
        <v>0</v>
      </c>
      <c r="BK555" s="57">
        <f t="shared" si="50"/>
        <v>0</v>
      </c>
      <c r="BL555" s="57">
        <f t="shared" si="51"/>
        <v>0</v>
      </c>
      <c r="BM555" s="57">
        <f t="shared" si="52"/>
        <v>0</v>
      </c>
      <c r="BN555" s="101">
        <f t="shared" si="53"/>
        <v>0</v>
      </c>
    </row>
    <row r="556" spans="3:66" ht="15" customHeight="1">
      <c r="C556" s="88" t="s">
        <v>890</v>
      </c>
      <c r="D556" s="156" t="str">
        <f>IFERROR(IF(HLOOKUP(Presentación!$N$10,FOL,Presentación!$BA536,FALSE)=0,"",HLOOKUP(Presentación!$N$10,FOL,Presentación!$BA536,FALSE)),"")</f>
        <v/>
      </c>
      <c r="E556" s="157"/>
      <c r="F556" s="158"/>
      <c r="G556" s="265" t="str">
        <f>IFERROR(IF(HLOOKUP(Presentación!$N$10,ENT,Presentación!$BA536,FALSE)=0,"",HLOOKUP(Presentación!$N$10,ENT,Presentación!$BA536,FALSE)),"")</f>
        <v/>
      </c>
      <c r="H556" s="266"/>
      <c r="I556" s="266"/>
      <c r="J556" s="267"/>
      <c r="K556" s="113" t="str">
        <f t="shared" si="48"/>
        <v/>
      </c>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c r="AO556" s="114"/>
      <c r="AP556" s="114"/>
      <c r="AQ556" s="114"/>
      <c r="AR556" s="114"/>
      <c r="AS556" s="114"/>
      <c r="AT556" s="114"/>
      <c r="AU556" s="114"/>
      <c r="AV556" s="114"/>
      <c r="AW556" s="114"/>
      <c r="AX556" s="114"/>
      <c r="AY556" s="114"/>
      <c r="AZ556" s="114"/>
      <c r="BA556" s="114"/>
      <c r="BB556" s="114"/>
      <c r="BC556" s="114"/>
      <c r="BD556" s="114"/>
      <c r="BE556" s="114"/>
      <c r="BG556" s="37">
        <f t="shared" si="49"/>
        <v>0</v>
      </c>
      <c r="BK556" s="57">
        <f t="shared" si="50"/>
        <v>0</v>
      </c>
      <c r="BL556" s="57">
        <f t="shared" si="51"/>
        <v>0</v>
      </c>
      <c r="BM556" s="57">
        <f t="shared" si="52"/>
        <v>0</v>
      </c>
      <c r="BN556" s="101">
        <f t="shared" si="53"/>
        <v>0</v>
      </c>
    </row>
    <row r="557" spans="3:66" ht="15" customHeight="1">
      <c r="C557" s="88" t="s">
        <v>891</v>
      </c>
      <c r="D557" s="156" t="str">
        <f>IFERROR(IF(HLOOKUP(Presentación!$N$10,FOL,Presentación!$BA537,FALSE)=0,"",HLOOKUP(Presentación!$N$10,FOL,Presentación!$BA537,FALSE)),"")</f>
        <v/>
      </c>
      <c r="E557" s="157"/>
      <c r="F557" s="158"/>
      <c r="G557" s="265" t="str">
        <f>IFERROR(IF(HLOOKUP(Presentación!$N$10,ENT,Presentación!$BA537,FALSE)=0,"",HLOOKUP(Presentación!$N$10,ENT,Presentación!$BA537,FALSE)),"")</f>
        <v/>
      </c>
      <c r="H557" s="266"/>
      <c r="I557" s="266"/>
      <c r="J557" s="267"/>
      <c r="K557" s="113" t="str">
        <f t="shared" si="48"/>
        <v/>
      </c>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c r="AO557" s="114"/>
      <c r="AP557" s="114"/>
      <c r="AQ557" s="114"/>
      <c r="AR557" s="114"/>
      <c r="AS557" s="114"/>
      <c r="AT557" s="114"/>
      <c r="AU557" s="114"/>
      <c r="AV557" s="114"/>
      <c r="AW557" s="114"/>
      <c r="AX557" s="114"/>
      <c r="AY557" s="114"/>
      <c r="AZ557" s="114"/>
      <c r="BA557" s="114"/>
      <c r="BB557" s="114"/>
      <c r="BC557" s="114"/>
      <c r="BD557" s="114"/>
      <c r="BE557" s="114"/>
      <c r="BG557" s="37">
        <f t="shared" si="49"/>
        <v>0</v>
      </c>
      <c r="BK557" s="57">
        <f t="shared" si="50"/>
        <v>0</v>
      </c>
      <c r="BL557" s="57">
        <f t="shared" si="51"/>
        <v>0</v>
      </c>
      <c r="BM557" s="57">
        <f t="shared" si="52"/>
        <v>0</v>
      </c>
      <c r="BN557" s="101">
        <f t="shared" si="53"/>
        <v>0</v>
      </c>
    </row>
    <row r="558" spans="3:66" ht="15" customHeight="1">
      <c r="C558" s="88" t="s">
        <v>892</v>
      </c>
      <c r="D558" s="156" t="str">
        <f>IFERROR(IF(HLOOKUP(Presentación!$N$10,FOL,Presentación!$BA538,FALSE)=0,"",HLOOKUP(Presentación!$N$10,FOL,Presentación!$BA538,FALSE)),"")</f>
        <v/>
      </c>
      <c r="E558" s="157"/>
      <c r="F558" s="158"/>
      <c r="G558" s="265" t="str">
        <f>IFERROR(IF(HLOOKUP(Presentación!$N$10,ENT,Presentación!$BA538,FALSE)=0,"",HLOOKUP(Presentación!$N$10,ENT,Presentación!$BA538,FALSE)),"")</f>
        <v/>
      </c>
      <c r="H558" s="266"/>
      <c r="I558" s="266"/>
      <c r="J558" s="267"/>
      <c r="K558" s="113" t="str">
        <f t="shared" si="48"/>
        <v/>
      </c>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c r="AO558" s="114"/>
      <c r="AP558" s="114"/>
      <c r="AQ558" s="114"/>
      <c r="AR558" s="114"/>
      <c r="AS558" s="114"/>
      <c r="AT558" s="114"/>
      <c r="AU558" s="114"/>
      <c r="AV558" s="114"/>
      <c r="AW558" s="114"/>
      <c r="AX558" s="114"/>
      <c r="AY558" s="114"/>
      <c r="AZ558" s="114"/>
      <c r="BA558" s="114"/>
      <c r="BB558" s="114"/>
      <c r="BC558" s="114"/>
      <c r="BD558" s="114"/>
      <c r="BE558" s="114"/>
      <c r="BG558" s="37">
        <f t="shared" si="49"/>
        <v>0</v>
      </c>
      <c r="BK558" s="57">
        <f t="shared" si="50"/>
        <v>0</v>
      </c>
      <c r="BL558" s="57">
        <f t="shared" si="51"/>
        <v>0</v>
      </c>
      <c r="BM558" s="57">
        <f t="shared" si="52"/>
        <v>0</v>
      </c>
      <c r="BN558" s="101">
        <f t="shared" si="53"/>
        <v>0</v>
      </c>
    </row>
    <row r="559" spans="3:66" ht="15" customHeight="1">
      <c r="C559" s="88" t="s">
        <v>893</v>
      </c>
      <c r="D559" s="156" t="str">
        <f>IFERROR(IF(HLOOKUP(Presentación!$N$10,FOL,Presentación!$BA539,FALSE)=0,"",HLOOKUP(Presentación!$N$10,FOL,Presentación!$BA539,FALSE)),"")</f>
        <v/>
      </c>
      <c r="E559" s="157"/>
      <c r="F559" s="158"/>
      <c r="G559" s="265" t="str">
        <f>IFERROR(IF(HLOOKUP(Presentación!$N$10,ENT,Presentación!$BA539,FALSE)=0,"",HLOOKUP(Presentación!$N$10,ENT,Presentación!$BA539,FALSE)),"")</f>
        <v/>
      </c>
      <c r="H559" s="266"/>
      <c r="I559" s="266"/>
      <c r="J559" s="267"/>
      <c r="K559" s="113" t="str">
        <f t="shared" si="48"/>
        <v/>
      </c>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c r="AO559" s="114"/>
      <c r="AP559" s="114"/>
      <c r="AQ559" s="114"/>
      <c r="AR559" s="114"/>
      <c r="AS559" s="114"/>
      <c r="AT559" s="114"/>
      <c r="AU559" s="114"/>
      <c r="AV559" s="114"/>
      <c r="AW559" s="114"/>
      <c r="AX559" s="114"/>
      <c r="AY559" s="114"/>
      <c r="AZ559" s="114"/>
      <c r="BA559" s="114"/>
      <c r="BB559" s="114"/>
      <c r="BC559" s="114"/>
      <c r="BD559" s="114"/>
      <c r="BE559" s="114"/>
      <c r="BG559" s="37">
        <f t="shared" si="49"/>
        <v>0</v>
      </c>
      <c r="BK559" s="57">
        <f t="shared" si="50"/>
        <v>0</v>
      </c>
      <c r="BL559" s="57">
        <f t="shared" si="51"/>
        <v>0</v>
      </c>
      <c r="BM559" s="57">
        <f t="shared" si="52"/>
        <v>0</v>
      </c>
      <c r="BN559" s="101">
        <f t="shared" si="53"/>
        <v>0</v>
      </c>
    </row>
    <row r="560" spans="3:66" ht="15" customHeight="1">
      <c r="C560" s="88" t="s">
        <v>894</v>
      </c>
      <c r="D560" s="156" t="str">
        <f>IFERROR(IF(HLOOKUP(Presentación!$N$10,FOL,Presentación!$BA540,FALSE)=0,"",HLOOKUP(Presentación!$N$10,FOL,Presentación!$BA540,FALSE)),"")</f>
        <v/>
      </c>
      <c r="E560" s="157"/>
      <c r="F560" s="158"/>
      <c r="G560" s="265" t="str">
        <f>IFERROR(IF(HLOOKUP(Presentación!$N$10,ENT,Presentación!$BA540,FALSE)=0,"",HLOOKUP(Presentación!$N$10,ENT,Presentación!$BA540,FALSE)),"")</f>
        <v/>
      </c>
      <c r="H560" s="266"/>
      <c r="I560" s="266"/>
      <c r="J560" s="267"/>
      <c r="K560" s="113" t="str">
        <f t="shared" si="48"/>
        <v/>
      </c>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c r="AO560" s="114"/>
      <c r="AP560" s="114"/>
      <c r="AQ560" s="114"/>
      <c r="AR560" s="114"/>
      <c r="AS560" s="114"/>
      <c r="AT560" s="114"/>
      <c r="AU560" s="114"/>
      <c r="AV560" s="114"/>
      <c r="AW560" s="114"/>
      <c r="AX560" s="114"/>
      <c r="AY560" s="114"/>
      <c r="AZ560" s="114"/>
      <c r="BA560" s="114"/>
      <c r="BB560" s="114"/>
      <c r="BC560" s="114"/>
      <c r="BD560" s="114"/>
      <c r="BE560" s="114"/>
      <c r="BG560" s="37">
        <f t="shared" si="49"/>
        <v>0</v>
      </c>
      <c r="BK560" s="57">
        <f t="shared" si="50"/>
        <v>0</v>
      </c>
      <c r="BL560" s="57">
        <f t="shared" si="51"/>
        <v>0</v>
      </c>
      <c r="BM560" s="57">
        <f t="shared" si="52"/>
        <v>0</v>
      </c>
      <c r="BN560" s="101">
        <f t="shared" si="53"/>
        <v>0</v>
      </c>
    </row>
    <row r="561" spans="3:66" ht="15" customHeight="1">
      <c r="C561" s="88" t="s">
        <v>895</v>
      </c>
      <c r="D561" s="156" t="str">
        <f>IFERROR(IF(HLOOKUP(Presentación!$N$10,FOL,Presentación!$BA541,FALSE)=0,"",HLOOKUP(Presentación!$N$10,FOL,Presentación!$BA541,FALSE)),"")</f>
        <v/>
      </c>
      <c r="E561" s="157"/>
      <c r="F561" s="158"/>
      <c r="G561" s="265" t="str">
        <f>IFERROR(IF(HLOOKUP(Presentación!$N$10,ENT,Presentación!$BA541,FALSE)=0,"",HLOOKUP(Presentación!$N$10,ENT,Presentación!$BA541,FALSE)),"")</f>
        <v/>
      </c>
      <c r="H561" s="266"/>
      <c r="I561" s="266"/>
      <c r="J561" s="267"/>
      <c r="K561" s="113" t="str">
        <f t="shared" si="48"/>
        <v/>
      </c>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c r="AO561" s="114"/>
      <c r="AP561" s="114"/>
      <c r="AQ561" s="114"/>
      <c r="AR561" s="114"/>
      <c r="AS561" s="114"/>
      <c r="AT561" s="114"/>
      <c r="AU561" s="114"/>
      <c r="AV561" s="114"/>
      <c r="AW561" s="114"/>
      <c r="AX561" s="114"/>
      <c r="AY561" s="114"/>
      <c r="AZ561" s="114"/>
      <c r="BA561" s="114"/>
      <c r="BB561" s="114"/>
      <c r="BC561" s="114"/>
      <c r="BD561" s="114"/>
      <c r="BE561" s="114"/>
      <c r="BG561" s="37">
        <f t="shared" si="49"/>
        <v>0</v>
      </c>
      <c r="BK561" s="57">
        <f t="shared" si="50"/>
        <v>0</v>
      </c>
      <c r="BL561" s="57">
        <f t="shared" si="51"/>
        <v>0</v>
      </c>
      <c r="BM561" s="57">
        <f t="shared" si="52"/>
        <v>0</v>
      </c>
      <c r="BN561" s="101">
        <f t="shared" si="53"/>
        <v>0</v>
      </c>
    </row>
    <row r="562" spans="3:66" ht="15" customHeight="1">
      <c r="C562" s="88" t="s">
        <v>896</v>
      </c>
      <c r="D562" s="156" t="str">
        <f>IFERROR(IF(HLOOKUP(Presentación!$N$10,FOL,Presentación!$BA542,FALSE)=0,"",HLOOKUP(Presentación!$N$10,FOL,Presentación!$BA542,FALSE)),"")</f>
        <v/>
      </c>
      <c r="E562" s="157"/>
      <c r="F562" s="158"/>
      <c r="G562" s="265" t="str">
        <f>IFERROR(IF(HLOOKUP(Presentación!$N$10,ENT,Presentación!$BA542,FALSE)=0,"",HLOOKUP(Presentación!$N$10,ENT,Presentación!$BA542,FALSE)),"")</f>
        <v/>
      </c>
      <c r="H562" s="266"/>
      <c r="I562" s="266"/>
      <c r="J562" s="267"/>
      <c r="K562" s="113" t="str">
        <f t="shared" si="48"/>
        <v/>
      </c>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c r="AO562" s="114"/>
      <c r="AP562" s="114"/>
      <c r="AQ562" s="114"/>
      <c r="AR562" s="114"/>
      <c r="AS562" s="114"/>
      <c r="AT562" s="114"/>
      <c r="AU562" s="114"/>
      <c r="AV562" s="114"/>
      <c r="AW562" s="114"/>
      <c r="AX562" s="114"/>
      <c r="AY562" s="114"/>
      <c r="AZ562" s="114"/>
      <c r="BA562" s="114"/>
      <c r="BB562" s="114"/>
      <c r="BC562" s="114"/>
      <c r="BD562" s="114"/>
      <c r="BE562" s="114"/>
      <c r="BG562" s="37">
        <f t="shared" si="49"/>
        <v>0</v>
      </c>
      <c r="BK562" s="57">
        <f t="shared" si="50"/>
        <v>0</v>
      </c>
      <c r="BL562" s="57">
        <f t="shared" si="51"/>
        <v>0</v>
      </c>
      <c r="BM562" s="57">
        <f t="shared" si="52"/>
        <v>0</v>
      </c>
      <c r="BN562" s="101">
        <f t="shared" si="53"/>
        <v>0</v>
      </c>
    </row>
    <row r="563" spans="3:66" ht="15" customHeight="1">
      <c r="C563" s="88" t="s">
        <v>897</v>
      </c>
      <c r="D563" s="156" t="str">
        <f>IFERROR(IF(HLOOKUP(Presentación!$N$10,FOL,Presentación!$BA543,FALSE)=0,"",HLOOKUP(Presentación!$N$10,FOL,Presentación!$BA543,FALSE)),"")</f>
        <v/>
      </c>
      <c r="E563" s="157"/>
      <c r="F563" s="158"/>
      <c r="G563" s="265" t="str">
        <f>IFERROR(IF(HLOOKUP(Presentación!$N$10,ENT,Presentación!$BA543,FALSE)=0,"",HLOOKUP(Presentación!$N$10,ENT,Presentación!$BA543,FALSE)),"")</f>
        <v/>
      </c>
      <c r="H563" s="266"/>
      <c r="I563" s="266"/>
      <c r="J563" s="267"/>
      <c r="K563" s="113" t="str">
        <f t="shared" si="48"/>
        <v/>
      </c>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c r="AO563" s="114"/>
      <c r="AP563" s="114"/>
      <c r="AQ563" s="114"/>
      <c r="AR563" s="114"/>
      <c r="AS563" s="114"/>
      <c r="AT563" s="114"/>
      <c r="AU563" s="114"/>
      <c r="AV563" s="114"/>
      <c r="AW563" s="114"/>
      <c r="AX563" s="114"/>
      <c r="AY563" s="114"/>
      <c r="AZ563" s="114"/>
      <c r="BA563" s="114"/>
      <c r="BB563" s="114"/>
      <c r="BC563" s="114"/>
      <c r="BD563" s="114"/>
      <c r="BE563" s="114"/>
      <c r="BG563" s="37">
        <f t="shared" si="49"/>
        <v>0</v>
      </c>
      <c r="BK563" s="57">
        <f t="shared" si="50"/>
        <v>0</v>
      </c>
      <c r="BL563" s="57">
        <f t="shared" si="51"/>
        <v>0</v>
      </c>
      <c r="BM563" s="57">
        <f t="shared" si="52"/>
        <v>0</v>
      </c>
      <c r="BN563" s="101">
        <f t="shared" si="53"/>
        <v>0</v>
      </c>
    </row>
    <row r="564" spans="3:66" ht="15" customHeight="1">
      <c r="C564" s="88" t="s">
        <v>898</v>
      </c>
      <c r="D564" s="156" t="str">
        <f>IFERROR(IF(HLOOKUP(Presentación!$N$10,FOL,Presentación!$BA544,FALSE)=0,"",HLOOKUP(Presentación!$N$10,FOL,Presentación!$BA544,FALSE)),"")</f>
        <v/>
      </c>
      <c r="E564" s="157"/>
      <c r="F564" s="158"/>
      <c r="G564" s="265" t="str">
        <f>IFERROR(IF(HLOOKUP(Presentación!$N$10,ENT,Presentación!$BA544,FALSE)=0,"",HLOOKUP(Presentación!$N$10,ENT,Presentación!$BA544,FALSE)),"")</f>
        <v/>
      </c>
      <c r="H564" s="266"/>
      <c r="I564" s="266"/>
      <c r="J564" s="267"/>
      <c r="K564" s="113" t="str">
        <f t="shared" si="48"/>
        <v/>
      </c>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c r="AO564" s="114"/>
      <c r="AP564" s="114"/>
      <c r="AQ564" s="114"/>
      <c r="AR564" s="114"/>
      <c r="AS564" s="114"/>
      <c r="AT564" s="114"/>
      <c r="AU564" s="114"/>
      <c r="AV564" s="114"/>
      <c r="AW564" s="114"/>
      <c r="AX564" s="114"/>
      <c r="AY564" s="114"/>
      <c r="AZ564" s="114"/>
      <c r="BA564" s="114"/>
      <c r="BB564" s="114"/>
      <c r="BC564" s="114"/>
      <c r="BD564" s="114"/>
      <c r="BE564" s="114"/>
      <c r="BG564" s="37">
        <f t="shared" si="49"/>
        <v>0</v>
      </c>
      <c r="BK564" s="57">
        <f t="shared" si="50"/>
        <v>0</v>
      </c>
      <c r="BL564" s="57">
        <f t="shared" si="51"/>
        <v>0</v>
      </c>
      <c r="BM564" s="57">
        <f t="shared" si="52"/>
        <v>0</v>
      </c>
      <c r="BN564" s="101">
        <f t="shared" si="53"/>
        <v>0</v>
      </c>
    </row>
    <row r="565" spans="3:66" ht="15" customHeight="1">
      <c r="C565" s="88" t="s">
        <v>899</v>
      </c>
      <c r="D565" s="156" t="str">
        <f>IFERROR(IF(HLOOKUP(Presentación!$N$10,FOL,Presentación!$BA545,FALSE)=0,"",HLOOKUP(Presentación!$N$10,FOL,Presentación!$BA545,FALSE)),"")</f>
        <v/>
      </c>
      <c r="E565" s="157"/>
      <c r="F565" s="158"/>
      <c r="G565" s="265" t="str">
        <f>IFERROR(IF(HLOOKUP(Presentación!$N$10,ENT,Presentación!$BA545,FALSE)=0,"",HLOOKUP(Presentación!$N$10,ENT,Presentación!$BA545,FALSE)),"")</f>
        <v/>
      </c>
      <c r="H565" s="266"/>
      <c r="I565" s="266"/>
      <c r="J565" s="267"/>
      <c r="K565" s="113" t="str">
        <f t="shared" si="48"/>
        <v/>
      </c>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c r="AO565" s="114"/>
      <c r="AP565" s="114"/>
      <c r="AQ565" s="114"/>
      <c r="AR565" s="114"/>
      <c r="AS565" s="114"/>
      <c r="AT565" s="114"/>
      <c r="AU565" s="114"/>
      <c r="AV565" s="114"/>
      <c r="AW565" s="114"/>
      <c r="AX565" s="114"/>
      <c r="AY565" s="114"/>
      <c r="AZ565" s="114"/>
      <c r="BA565" s="114"/>
      <c r="BB565" s="114"/>
      <c r="BC565" s="114"/>
      <c r="BD565" s="114"/>
      <c r="BE565" s="114"/>
      <c r="BG565" s="37">
        <f t="shared" si="49"/>
        <v>0</v>
      </c>
      <c r="BK565" s="57">
        <f t="shared" si="50"/>
        <v>0</v>
      </c>
      <c r="BL565" s="57">
        <f t="shared" si="51"/>
        <v>0</v>
      </c>
      <c r="BM565" s="57">
        <f t="shared" si="52"/>
        <v>0</v>
      </c>
      <c r="BN565" s="101">
        <f t="shared" si="53"/>
        <v>0</v>
      </c>
    </row>
    <row r="566" spans="3:66" ht="15" customHeight="1">
      <c r="C566" s="88" t="s">
        <v>900</v>
      </c>
      <c r="D566" s="156" t="str">
        <f>IFERROR(IF(HLOOKUP(Presentación!$N$10,FOL,Presentación!$BA546,FALSE)=0,"",HLOOKUP(Presentación!$N$10,FOL,Presentación!$BA546,FALSE)),"")</f>
        <v/>
      </c>
      <c r="E566" s="157"/>
      <c r="F566" s="158"/>
      <c r="G566" s="265" t="str">
        <f>IFERROR(IF(HLOOKUP(Presentación!$N$10,ENT,Presentación!$BA546,FALSE)=0,"",HLOOKUP(Presentación!$N$10,ENT,Presentación!$BA546,FALSE)),"")</f>
        <v/>
      </c>
      <c r="H566" s="266"/>
      <c r="I566" s="266"/>
      <c r="J566" s="267"/>
      <c r="K566" s="113" t="str">
        <f t="shared" si="48"/>
        <v/>
      </c>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c r="AO566" s="114"/>
      <c r="AP566" s="114"/>
      <c r="AQ566" s="114"/>
      <c r="AR566" s="114"/>
      <c r="AS566" s="114"/>
      <c r="AT566" s="114"/>
      <c r="AU566" s="114"/>
      <c r="AV566" s="114"/>
      <c r="AW566" s="114"/>
      <c r="AX566" s="114"/>
      <c r="AY566" s="114"/>
      <c r="AZ566" s="114"/>
      <c r="BA566" s="114"/>
      <c r="BB566" s="114"/>
      <c r="BC566" s="114"/>
      <c r="BD566" s="114"/>
      <c r="BE566" s="114"/>
      <c r="BG566" s="37">
        <f t="shared" si="49"/>
        <v>0</v>
      </c>
      <c r="BK566" s="57">
        <f t="shared" si="50"/>
        <v>0</v>
      </c>
      <c r="BL566" s="57">
        <f t="shared" si="51"/>
        <v>0</v>
      </c>
      <c r="BM566" s="57">
        <f t="shared" si="52"/>
        <v>0</v>
      </c>
      <c r="BN566" s="101">
        <f t="shared" si="53"/>
        <v>0</v>
      </c>
    </row>
    <row r="567" spans="3:66" ht="15" customHeight="1">
      <c r="C567" s="88" t="s">
        <v>901</v>
      </c>
      <c r="D567" s="156" t="str">
        <f>IFERROR(IF(HLOOKUP(Presentación!$N$10,FOL,Presentación!$BA547,FALSE)=0,"",HLOOKUP(Presentación!$N$10,FOL,Presentación!$BA547,FALSE)),"")</f>
        <v/>
      </c>
      <c r="E567" s="157"/>
      <c r="F567" s="158"/>
      <c r="G567" s="265" t="str">
        <f>IFERROR(IF(HLOOKUP(Presentación!$N$10,ENT,Presentación!$BA547,FALSE)=0,"",HLOOKUP(Presentación!$N$10,ENT,Presentación!$BA547,FALSE)),"")</f>
        <v/>
      </c>
      <c r="H567" s="266"/>
      <c r="I567" s="266"/>
      <c r="J567" s="267"/>
      <c r="K567" s="113" t="str">
        <f t="shared" si="48"/>
        <v/>
      </c>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c r="AO567" s="114"/>
      <c r="AP567" s="114"/>
      <c r="AQ567" s="114"/>
      <c r="AR567" s="114"/>
      <c r="AS567" s="114"/>
      <c r="AT567" s="114"/>
      <c r="AU567" s="114"/>
      <c r="AV567" s="114"/>
      <c r="AW567" s="114"/>
      <c r="AX567" s="114"/>
      <c r="AY567" s="114"/>
      <c r="AZ567" s="114"/>
      <c r="BA567" s="114"/>
      <c r="BB567" s="114"/>
      <c r="BC567" s="114"/>
      <c r="BD567" s="114"/>
      <c r="BE567" s="114"/>
      <c r="BG567" s="37">
        <f t="shared" si="49"/>
        <v>0</v>
      </c>
      <c r="BK567" s="57">
        <f t="shared" si="50"/>
        <v>0</v>
      </c>
      <c r="BL567" s="57">
        <f t="shared" si="51"/>
        <v>0</v>
      </c>
      <c r="BM567" s="57">
        <f t="shared" si="52"/>
        <v>0</v>
      </c>
      <c r="BN567" s="101">
        <f t="shared" si="53"/>
        <v>0</v>
      </c>
    </row>
    <row r="568" spans="3:66" ht="15" customHeight="1">
      <c r="C568" s="88" t="s">
        <v>902</v>
      </c>
      <c r="D568" s="156" t="str">
        <f>IFERROR(IF(HLOOKUP(Presentación!$N$10,FOL,Presentación!$BA548,FALSE)=0,"",HLOOKUP(Presentación!$N$10,FOL,Presentación!$BA548,FALSE)),"")</f>
        <v/>
      </c>
      <c r="E568" s="157"/>
      <c r="F568" s="158"/>
      <c r="G568" s="265" t="str">
        <f>IFERROR(IF(HLOOKUP(Presentación!$N$10,ENT,Presentación!$BA548,FALSE)=0,"",HLOOKUP(Presentación!$N$10,ENT,Presentación!$BA548,FALSE)),"")</f>
        <v/>
      </c>
      <c r="H568" s="266"/>
      <c r="I568" s="266"/>
      <c r="J568" s="267"/>
      <c r="K568" s="113" t="str">
        <f t="shared" si="48"/>
        <v/>
      </c>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c r="AO568" s="114"/>
      <c r="AP568" s="114"/>
      <c r="AQ568" s="114"/>
      <c r="AR568" s="114"/>
      <c r="AS568" s="114"/>
      <c r="AT568" s="114"/>
      <c r="AU568" s="114"/>
      <c r="AV568" s="114"/>
      <c r="AW568" s="114"/>
      <c r="AX568" s="114"/>
      <c r="AY568" s="114"/>
      <c r="AZ568" s="114"/>
      <c r="BA568" s="114"/>
      <c r="BB568" s="114"/>
      <c r="BC568" s="114"/>
      <c r="BD568" s="114"/>
      <c r="BE568" s="114"/>
      <c r="BG568" s="37">
        <f t="shared" si="49"/>
        <v>0</v>
      </c>
      <c r="BK568" s="57">
        <f t="shared" si="50"/>
        <v>0</v>
      </c>
      <c r="BL568" s="57">
        <f t="shared" si="51"/>
        <v>0</v>
      </c>
      <c r="BM568" s="57">
        <f t="shared" si="52"/>
        <v>0</v>
      </c>
      <c r="BN568" s="101">
        <f t="shared" si="53"/>
        <v>0</v>
      </c>
    </row>
    <row r="569" spans="3:66" ht="15" customHeight="1">
      <c r="C569" s="88" t="s">
        <v>903</v>
      </c>
      <c r="D569" s="156" t="str">
        <f>IFERROR(IF(HLOOKUP(Presentación!$N$10,FOL,Presentación!$BA549,FALSE)=0,"",HLOOKUP(Presentación!$N$10,FOL,Presentación!$BA549,FALSE)),"")</f>
        <v/>
      </c>
      <c r="E569" s="157"/>
      <c r="F569" s="158"/>
      <c r="G569" s="265" t="str">
        <f>IFERROR(IF(HLOOKUP(Presentación!$N$10,ENT,Presentación!$BA549,FALSE)=0,"",HLOOKUP(Presentación!$N$10,ENT,Presentación!$BA549,FALSE)),"")</f>
        <v/>
      </c>
      <c r="H569" s="266"/>
      <c r="I569" s="266"/>
      <c r="J569" s="267"/>
      <c r="K569" s="113" t="str">
        <f t="shared" si="48"/>
        <v/>
      </c>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c r="AO569" s="114"/>
      <c r="AP569" s="114"/>
      <c r="AQ569" s="114"/>
      <c r="AR569" s="114"/>
      <c r="AS569" s="114"/>
      <c r="AT569" s="114"/>
      <c r="AU569" s="114"/>
      <c r="AV569" s="114"/>
      <c r="AW569" s="114"/>
      <c r="AX569" s="114"/>
      <c r="AY569" s="114"/>
      <c r="AZ569" s="114"/>
      <c r="BA569" s="114"/>
      <c r="BB569" s="114"/>
      <c r="BC569" s="114"/>
      <c r="BD569" s="114"/>
      <c r="BE569" s="114"/>
      <c r="BG569" s="37">
        <f t="shared" si="49"/>
        <v>0</v>
      </c>
      <c r="BK569" s="57">
        <f t="shared" si="50"/>
        <v>0</v>
      </c>
      <c r="BL569" s="57">
        <f t="shared" si="51"/>
        <v>0</v>
      </c>
      <c r="BM569" s="57">
        <f t="shared" si="52"/>
        <v>0</v>
      </c>
      <c r="BN569" s="101">
        <f t="shared" si="53"/>
        <v>0</v>
      </c>
    </row>
    <row r="570" spans="3:66" ht="15" customHeight="1">
      <c r="C570" s="88" t="s">
        <v>904</v>
      </c>
      <c r="D570" s="156" t="str">
        <f>IFERROR(IF(HLOOKUP(Presentación!$N$10,FOL,Presentación!$BA550,FALSE)=0,"",HLOOKUP(Presentación!$N$10,FOL,Presentación!$BA550,FALSE)),"")</f>
        <v/>
      </c>
      <c r="E570" s="157"/>
      <c r="F570" s="158"/>
      <c r="G570" s="265" t="str">
        <f>IFERROR(IF(HLOOKUP(Presentación!$N$10,ENT,Presentación!$BA550,FALSE)=0,"",HLOOKUP(Presentación!$N$10,ENT,Presentación!$BA550,FALSE)),"")</f>
        <v/>
      </c>
      <c r="H570" s="266"/>
      <c r="I570" s="266"/>
      <c r="J570" s="267"/>
      <c r="K570" s="113" t="str">
        <f t="shared" si="48"/>
        <v/>
      </c>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c r="AO570" s="114"/>
      <c r="AP570" s="114"/>
      <c r="AQ570" s="114"/>
      <c r="AR570" s="114"/>
      <c r="AS570" s="114"/>
      <c r="AT570" s="114"/>
      <c r="AU570" s="114"/>
      <c r="AV570" s="114"/>
      <c r="AW570" s="114"/>
      <c r="AX570" s="114"/>
      <c r="AY570" s="114"/>
      <c r="AZ570" s="114"/>
      <c r="BA570" s="114"/>
      <c r="BB570" s="114"/>
      <c r="BC570" s="114"/>
      <c r="BD570" s="114"/>
      <c r="BE570" s="114"/>
      <c r="BG570" s="37">
        <f t="shared" si="49"/>
        <v>0</v>
      </c>
      <c r="BK570" s="57">
        <f t="shared" si="50"/>
        <v>0</v>
      </c>
      <c r="BL570" s="57">
        <f t="shared" si="51"/>
        <v>0</v>
      </c>
      <c r="BM570" s="57">
        <f t="shared" si="52"/>
        <v>0</v>
      </c>
      <c r="BN570" s="101">
        <f t="shared" si="53"/>
        <v>0</v>
      </c>
    </row>
    <row r="571" spans="3:66" ht="15" customHeight="1">
      <c r="C571" s="88" t="s">
        <v>905</v>
      </c>
      <c r="D571" s="156" t="str">
        <f>IFERROR(IF(HLOOKUP(Presentación!$N$10,FOL,Presentación!$BA551,FALSE)=0,"",HLOOKUP(Presentación!$N$10,FOL,Presentación!$BA551,FALSE)),"")</f>
        <v/>
      </c>
      <c r="E571" s="157"/>
      <c r="F571" s="158"/>
      <c r="G571" s="271" t="str">
        <f>IFERROR(IF(HLOOKUP(Presentación!$N$10,ENT,Presentación!$BA551,FALSE)=0,"",HLOOKUP(Presentación!$N$10,ENT,Presentación!$BA551,FALSE)),"")</f>
        <v/>
      </c>
      <c r="H571" s="272"/>
      <c r="I571" s="272"/>
      <c r="J571" s="273"/>
      <c r="K571" s="113" t="str">
        <f t="shared" si="48"/>
        <v/>
      </c>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c r="AO571" s="114"/>
      <c r="AP571" s="114"/>
      <c r="AQ571" s="114"/>
      <c r="AR571" s="114"/>
      <c r="AS571" s="114"/>
      <c r="AT571" s="114"/>
      <c r="AU571" s="114"/>
      <c r="AV571" s="114"/>
      <c r="AW571" s="114"/>
      <c r="AX571" s="114"/>
      <c r="AY571" s="114"/>
      <c r="AZ571" s="114"/>
      <c r="BA571" s="114"/>
      <c r="BB571" s="114"/>
      <c r="BC571" s="114"/>
      <c r="BD571" s="114"/>
      <c r="BE571" s="114"/>
      <c r="BG571" s="37">
        <f t="shared" si="49"/>
        <v>0</v>
      </c>
      <c r="BK571" s="57">
        <f t="shared" si="50"/>
        <v>0</v>
      </c>
      <c r="BL571" s="57">
        <f t="shared" si="51"/>
        <v>0</v>
      </c>
      <c r="BM571" s="57">
        <f t="shared" si="52"/>
        <v>0</v>
      </c>
      <c r="BN571" s="101">
        <f t="shared" si="53"/>
        <v>0</v>
      </c>
    </row>
    <row r="572" spans="3:66" ht="15" customHeight="1">
      <c r="C572" s="88" t="s">
        <v>906</v>
      </c>
      <c r="D572" s="156" t="str">
        <f>IFERROR(IF(HLOOKUP(Presentación!$N$10,FOL,Presentación!$BA552,FALSE)=0,"",HLOOKUP(Presentación!$N$10,FOL,Presentación!$BA552,FALSE)),"")</f>
        <v/>
      </c>
      <c r="E572" s="157"/>
      <c r="F572" s="158"/>
      <c r="G572" s="265" t="str">
        <f>IFERROR(IF(HLOOKUP(Presentación!$N$10,ENT,Presentación!$BA552,FALSE)=0,"",HLOOKUP(Presentación!$N$10,ENT,Presentación!$BA552,FALSE)),"")</f>
        <v/>
      </c>
      <c r="H572" s="266"/>
      <c r="I572" s="266"/>
      <c r="J572" s="267"/>
      <c r="K572" s="113" t="str">
        <f t="shared" si="48"/>
        <v/>
      </c>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4"/>
      <c r="AY572" s="114"/>
      <c r="AZ572" s="114"/>
      <c r="BA572" s="114"/>
      <c r="BB572" s="114"/>
      <c r="BC572" s="114"/>
      <c r="BD572" s="114"/>
      <c r="BE572" s="114"/>
      <c r="BG572" s="37">
        <f t="shared" si="49"/>
        <v>0</v>
      </c>
      <c r="BK572" s="57">
        <f t="shared" si="50"/>
        <v>0</v>
      </c>
      <c r="BL572" s="57">
        <f t="shared" si="51"/>
        <v>0</v>
      </c>
      <c r="BM572" s="57">
        <f t="shared" si="52"/>
        <v>0</v>
      </c>
      <c r="BN572" s="101">
        <f t="shared" si="53"/>
        <v>0</v>
      </c>
    </row>
    <row r="573" spans="3:66" ht="15" customHeight="1">
      <c r="C573" s="88" t="s">
        <v>907</v>
      </c>
      <c r="D573" s="156" t="str">
        <f>IFERROR(IF(HLOOKUP(Presentación!$N$10,FOL,Presentación!$BA553,FALSE)=0,"",HLOOKUP(Presentación!$N$10,FOL,Presentación!$BA553,FALSE)),"")</f>
        <v/>
      </c>
      <c r="E573" s="157"/>
      <c r="F573" s="158"/>
      <c r="G573" s="265" t="str">
        <f>IFERROR(IF(HLOOKUP(Presentación!$N$10,ENT,Presentación!$BA553,FALSE)=0,"",HLOOKUP(Presentación!$N$10,ENT,Presentación!$BA553,FALSE)),"")</f>
        <v/>
      </c>
      <c r="H573" s="266"/>
      <c r="I573" s="266"/>
      <c r="J573" s="267"/>
      <c r="K573" s="113" t="str">
        <f t="shared" si="48"/>
        <v/>
      </c>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c r="AO573" s="114"/>
      <c r="AP573" s="114"/>
      <c r="AQ573" s="114"/>
      <c r="AR573" s="114"/>
      <c r="AS573" s="114"/>
      <c r="AT573" s="114"/>
      <c r="AU573" s="114"/>
      <c r="AV573" s="114"/>
      <c r="AW573" s="114"/>
      <c r="AX573" s="114"/>
      <c r="AY573" s="114"/>
      <c r="AZ573" s="114"/>
      <c r="BA573" s="114"/>
      <c r="BB573" s="114"/>
      <c r="BC573" s="114"/>
      <c r="BD573" s="114"/>
      <c r="BE573" s="114"/>
      <c r="BG573" s="37">
        <f t="shared" si="49"/>
        <v>0</v>
      </c>
      <c r="BK573" s="57">
        <f t="shared" si="50"/>
        <v>0</v>
      </c>
      <c r="BL573" s="57">
        <f t="shared" si="51"/>
        <v>0</v>
      </c>
      <c r="BM573" s="57">
        <f t="shared" si="52"/>
        <v>0</v>
      </c>
      <c r="BN573" s="101">
        <f t="shared" si="53"/>
        <v>0</v>
      </c>
    </row>
    <row r="574" spans="3:66" ht="15" customHeight="1">
      <c r="C574" s="88" t="s">
        <v>908</v>
      </c>
      <c r="D574" s="156" t="str">
        <f>IFERROR(IF(HLOOKUP(Presentación!$N$10,FOL,Presentación!$BA554,FALSE)=0,"",HLOOKUP(Presentación!$N$10,FOL,Presentación!$BA554,FALSE)),"")</f>
        <v/>
      </c>
      <c r="E574" s="157"/>
      <c r="F574" s="158"/>
      <c r="G574" s="265" t="str">
        <f>IFERROR(IF(HLOOKUP(Presentación!$N$10,ENT,Presentación!$BA554,FALSE)=0,"",HLOOKUP(Presentación!$N$10,ENT,Presentación!$BA554,FALSE)),"")</f>
        <v/>
      </c>
      <c r="H574" s="266"/>
      <c r="I574" s="266"/>
      <c r="J574" s="267"/>
      <c r="K574" s="113" t="str">
        <f t="shared" si="48"/>
        <v/>
      </c>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c r="AO574" s="114"/>
      <c r="AP574" s="114"/>
      <c r="AQ574" s="114"/>
      <c r="AR574" s="114"/>
      <c r="AS574" s="114"/>
      <c r="AT574" s="114"/>
      <c r="AU574" s="114"/>
      <c r="AV574" s="114"/>
      <c r="AW574" s="114"/>
      <c r="AX574" s="114"/>
      <c r="AY574" s="114"/>
      <c r="AZ574" s="114"/>
      <c r="BA574" s="114"/>
      <c r="BB574" s="114"/>
      <c r="BC574" s="114"/>
      <c r="BD574" s="114"/>
      <c r="BE574" s="114"/>
      <c r="BG574" s="37">
        <f t="shared" si="49"/>
        <v>0</v>
      </c>
      <c r="BK574" s="57">
        <f t="shared" si="50"/>
        <v>0</v>
      </c>
      <c r="BL574" s="57">
        <f t="shared" si="51"/>
        <v>0</v>
      </c>
      <c r="BM574" s="57">
        <f t="shared" si="52"/>
        <v>0</v>
      </c>
      <c r="BN574" s="101">
        <f t="shared" si="53"/>
        <v>0</v>
      </c>
    </row>
    <row r="575" spans="3:66" ht="15" customHeight="1">
      <c r="C575" s="88" t="s">
        <v>909</v>
      </c>
      <c r="D575" s="156" t="str">
        <f>IFERROR(IF(HLOOKUP(Presentación!$N$10,FOL,Presentación!$BA555,FALSE)=0,"",HLOOKUP(Presentación!$N$10,FOL,Presentación!$BA555,FALSE)),"")</f>
        <v/>
      </c>
      <c r="E575" s="157"/>
      <c r="F575" s="158"/>
      <c r="G575" s="265" t="str">
        <f>IFERROR(IF(HLOOKUP(Presentación!$N$10,ENT,Presentación!$BA555,FALSE)=0,"",HLOOKUP(Presentación!$N$10,ENT,Presentación!$BA555,FALSE)),"")</f>
        <v/>
      </c>
      <c r="H575" s="266"/>
      <c r="I575" s="266"/>
      <c r="J575" s="267"/>
      <c r="K575" s="113" t="str">
        <f t="shared" si="48"/>
        <v/>
      </c>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c r="AO575" s="114"/>
      <c r="AP575" s="114"/>
      <c r="AQ575" s="114"/>
      <c r="AR575" s="114"/>
      <c r="AS575" s="114"/>
      <c r="AT575" s="114"/>
      <c r="AU575" s="114"/>
      <c r="AV575" s="114"/>
      <c r="AW575" s="114"/>
      <c r="AX575" s="114"/>
      <c r="AY575" s="114"/>
      <c r="AZ575" s="114"/>
      <c r="BA575" s="114"/>
      <c r="BB575" s="114"/>
      <c r="BC575" s="114"/>
      <c r="BD575" s="114"/>
      <c r="BE575" s="114"/>
      <c r="BG575" s="37">
        <f t="shared" si="49"/>
        <v>0</v>
      </c>
      <c r="BK575" s="57">
        <f t="shared" si="50"/>
        <v>0</v>
      </c>
      <c r="BL575" s="57">
        <f t="shared" si="51"/>
        <v>0</v>
      </c>
      <c r="BM575" s="57">
        <f t="shared" si="52"/>
        <v>0</v>
      </c>
      <c r="BN575" s="101">
        <f t="shared" si="53"/>
        <v>0</v>
      </c>
    </row>
    <row r="576" spans="3:66" ht="15" customHeight="1">
      <c r="C576" s="88" t="s">
        <v>910</v>
      </c>
      <c r="D576" s="156" t="str">
        <f>IFERROR(IF(HLOOKUP(Presentación!$N$10,FOL,Presentación!$BA556,FALSE)=0,"",HLOOKUP(Presentación!$N$10,FOL,Presentación!$BA556,FALSE)),"")</f>
        <v/>
      </c>
      <c r="E576" s="157"/>
      <c r="F576" s="158"/>
      <c r="G576" s="265" t="str">
        <f>IFERROR(IF(HLOOKUP(Presentación!$N$10,ENT,Presentación!$BA556,FALSE)=0,"",HLOOKUP(Presentación!$N$10,ENT,Presentación!$BA556,FALSE)),"")</f>
        <v/>
      </c>
      <c r="H576" s="266"/>
      <c r="I576" s="266"/>
      <c r="J576" s="267"/>
      <c r="K576" s="113" t="str">
        <f t="shared" si="48"/>
        <v/>
      </c>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c r="AO576" s="114"/>
      <c r="AP576" s="114"/>
      <c r="AQ576" s="114"/>
      <c r="AR576" s="114"/>
      <c r="AS576" s="114"/>
      <c r="AT576" s="114"/>
      <c r="AU576" s="114"/>
      <c r="AV576" s="114"/>
      <c r="AW576" s="114"/>
      <c r="AX576" s="114"/>
      <c r="AY576" s="114"/>
      <c r="AZ576" s="114"/>
      <c r="BA576" s="114"/>
      <c r="BB576" s="114"/>
      <c r="BC576" s="114"/>
      <c r="BD576" s="114"/>
      <c r="BE576" s="114"/>
      <c r="BG576" s="37">
        <f t="shared" si="49"/>
        <v>0</v>
      </c>
      <c r="BK576" s="57">
        <f t="shared" si="50"/>
        <v>0</v>
      </c>
      <c r="BL576" s="57">
        <f t="shared" si="51"/>
        <v>0</v>
      </c>
      <c r="BM576" s="57">
        <f t="shared" si="52"/>
        <v>0</v>
      </c>
      <c r="BN576" s="101">
        <f t="shared" si="53"/>
        <v>0</v>
      </c>
    </row>
    <row r="577" spans="3:66" ht="15" customHeight="1">
      <c r="C577" s="88" t="s">
        <v>911</v>
      </c>
      <c r="D577" s="156" t="str">
        <f>IFERROR(IF(HLOOKUP(Presentación!$N$10,FOL,Presentación!$BA557,FALSE)=0,"",HLOOKUP(Presentación!$N$10,FOL,Presentación!$BA557,FALSE)),"")</f>
        <v/>
      </c>
      <c r="E577" s="157"/>
      <c r="F577" s="158"/>
      <c r="G577" s="265" t="str">
        <f>IFERROR(IF(HLOOKUP(Presentación!$N$10,ENT,Presentación!$BA557,FALSE)=0,"",HLOOKUP(Presentación!$N$10,ENT,Presentación!$BA557,FALSE)),"")</f>
        <v/>
      </c>
      <c r="H577" s="266"/>
      <c r="I577" s="266"/>
      <c r="J577" s="267"/>
      <c r="K577" s="113" t="str">
        <f t="shared" si="48"/>
        <v/>
      </c>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c r="AO577" s="114"/>
      <c r="AP577" s="114"/>
      <c r="AQ577" s="114"/>
      <c r="AR577" s="114"/>
      <c r="AS577" s="114"/>
      <c r="AT577" s="114"/>
      <c r="AU577" s="114"/>
      <c r="AV577" s="114"/>
      <c r="AW577" s="114"/>
      <c r="AX577" s="114"/>
      <c r="AY577" s="114"/>
      <c r="AZ577" s="114"/>
      <c r="BA577" s="114"/>
      <c r="BB577" s="114"/>
      <c r="BC577" s="114"/>
      <c r="BD577" s="114"/>
      <c r="BE577" s="114"/>
      <c r="BG577" s="37">
        <f t="shared" si="49"/>
        <v>0</v>
      </c>
      <c r="BK577" s="57">
        <f t="shared" si="50"/>
        <v>0</v>
      </c>
      <c r="BL577" s="57">
        <f t="shared" si="51"/>
        <v>0</v>
      </c>
      <c r="BM577" s="57">
        <f t="shared" si="52"/>
        <v>0</v>
      </c>
      <c r="BN577" s="101">
        <f t="shared" si="53"/>
        <v>0</v>
      </c>
    </row>
    <row r="578" spans="3:66" ht="15" customHeight="1">
      <c r="C578" s="88" t="s">
        <v>912</v>
      </c>
      <c r="D578" s="156" t="str">
        <f>IFERROR(IF(HLOOKUP(Presentación!$N$10,FOL,Presentación!$BA558,FALSE)=0,"",HLOOKUP(Presentación!$N$10,FOL,Presentación!$BA558,FALSE)),"")</f>
        <v/>
      </c>
      <c r="E578" s="157"/>
      <c r="F578" s="158"/>
      <c r="G578" s="265" t="str">
        <f>IFERROR(IF(HLOOKUP(Presentación!$N$10,ENT,Presentación!$BA558,FALSE)=0,"",HLOOKUP(Presentación!$N$10,ENT,Presentación!$BA558,FALSE)),"")</f>
        <v/>
      </c>
      <c r="H578" s="266"/>
      <c r="I578" s="266"/>
      <c r="J578" s="267"/>
      <c r="K578" s="113" t="str">
        <f t="shared" si="48"/>
        <v/>
      </c>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c r="AO578" s="114"/>
      <c r="AP578" s="114"/>
      <c r="AQ578" s="114"/>
      <c r="AR578" s="114"/>
      <c r="AS578" s="114"/>
      <c r="AT578" s="114"/>
      <c r="AU578" s="114"/>
      <c r="AV578" s="114"/>
      <c r="AW578" s="114"/>
      <c r="AX578" s="114"/>
      <c r="AY578" s="114"/>
      <c r="AZ578" s="114"/>
      <c r="BA578" s="114"/>
      <c r="BB578" s="114"/>
      <c r="BC578" s="114"/>
      <c r="BD578" s="114"/>
      <c r="BE578" s="114"/>
      <c r="BG578" s="37">
        <f t="shared" si="49"/>
        <v>0</v>
      </c>
      <c r="BK578" s="57">
        <f t="shared" si="50"/>
        <v>0</v>
      </c>
      <c r="BL578" s="57">
        <f t="shared" si="51"/>
        <v>0</v>
      </c>
      <c r="BM578" s="57">
        <f t="shared" si="52"/>
        <v>0</v>
      </c>
      <c r="BN578" s="101">
        <f t="shared" si="53"/>
        <v>0</v>
      </c>
    </row>
    <row r="579" spans="3:66" ht="15" customHeight="1">
      <c r="C579" s="88" t="s">
        <v>913</v>
      </c>
      <c r="D579" s="156" t="str">
        <f>IFERROR(IF(HLOOKUP(Presentación!$N$10,FOL,Presentación!$BA559,FALSE)=0,"",HLOOKUP(Presentación!$N$10,FOL,Presentación!$BA559,FALSE)),"")</f>
        <v/>
      </c>
      <c r="E579" s="157"/>
      <c r="F579" s="158"/>
      <c r="G579" s="265" t="str">
        <f>IFERROR(IF(HLOOKUP(Presentación!$N$10,ENT,Presentación!$BA559,FALSE)=0,"",HLOOKUP(Presentación!$N$10,ENT,Presentación!$BA559,FALSE)),"")</f>
        <v/>
      </c>
      <c r="H579" s="266"/>
      <c r="I579" s="266"/>
      <c r="J579" s="267"/>
      <c r="K579" s="113" t="str">
        <f t="shared" si="48"/>
        <v/>
      </c>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c r="AO579" s="114"/>
      <c r="AP579" s="114"/>
      <c r="AQ579" s="114"/>
      <c r="AR579" s="114"/>
      <c r="AS579" s="114"/>
      <c r="AT579" s="114"/>
      <c r="AU579" s="114"/>
      <c r="AV579" s="114"/>
      <c r="AW579" s="114"/>
      <c r="AX579" s="114"/>
      <c r="AY579" s="114"/>
      <c r="AZ579" s="114"/>
      <c r="BA579" s="114"/>
      <c r="BB579" s="114"/>
      <c r="BC579" s="114"/>
      <c r="BD579" s="114"/>
      <c r="BE579" s="114"/>
      <c r="BG579" s="37">
        <f t="shared" si="49"/>
        <v>0</v>
      </c>
      <c r="BK579" s="57">
        <f t="shared" si="50"/>
        <v>0</v>
      </c>
      <c r="BL579" s="57">
        <f t="shared" si="51"/>
        <v>0</v>
      </c>
      <c r="BM579" s="57">
        <f t="shared" si="52"/>
        <v>0</v>
      </c>
      <c r="BN579" s="101">
        <f t="shared" si="53"/>
        <v>0</v>
      </c>
    </row>
    <row r="580" spans="3:66" ht="15" customHeight="1">
      <c r="C580" s="88" t="s">
        <v>914</v>
      </c>
      <c r="D580" s="156" t="str">
        <f>IFERROR(IF(HLOOKUP(Presentación!$N$10,FOL,Presentación!$BA560,FALSE)=0,"",HLOOKUP(Presentación!$N$10,FOL,Presentación!$BA560,FALSE)),"")</f>
        <v/>
      </c>
      <c r="E580" s="157"/>
      <c r="F580" s="158"/>
      <c r="G580" s="265" t="str">
        <f>IFERROR(IF(HLOOKUP(Presentación!$N$10,ENT,Presentación!$BA560,FALSE)=0,"",HLOOKUP(Presentación!$N$10,ENT,Presentación!$BA560,FALSE)),"")</f>
        <v/>
      </c>
      <c r="H580" s="266"/>
      <c r="I580" s="266"/>
      <c r="J580" s="267"/>
      <c r="K580" s="113" t="str">
        <f t="shared" si="48"/>
        <v/>
      </c>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c r="AO580" s="114"/>
      <c r="AP580" s="114"/>
      <c r="AQ580" s="114"/>
      <c r="AR580" s="114"/>
      <c r="AS580" s="114"/>
      <c r="AT580" s="114"/>
      <c r="AU580" s="114"/>
      <c r="AV580" s="114"/>
      <c r="AW580" s="114"/>
      <c r="AX580" s="114"/>
      <c r="AY580" s="114"/>
      <c r="AZ580" s="114"/>
      <c r="BA580" s="114"/>
      <c r="BB580" s="114"/>
      <c r="BC580" s="114"/>
      <c r="BD580" s="114"/>
      <c r="BE580" s="114"/>
      <c r="BG580" s="37">
        <f t="shared" si="49"/>
        <v>0</v>
      </c>
      <c r="BK580" s="57">
        <f t="shared" si="50"/>
        <v>0</v>
      </c>
      <c r="BL580" s="57">
        <f t="shared" si="51"/>
        <v>0</v>
      </c>
      <c r="BM580" s="57">
        <f t="shared" si="52"/>
        <v>0</v>
      </c>
      <c r="BN580" s="101">
        <f t="shared" si="53"/>
        <v>0</v>
      </c>
    </row>
    <row r="581" spans="3:66" ht="15" customHeight="1">
      <c r="C581" s="88" t="s">
        <v>915</v>
      </c>
      <c r="D581" s="156" t="str">
        <f>IFERROR(IF(HLOOKUP(Presentación!$N$10,FOL,Presentación!$BA561,FALSE)=0,"",HLOOKUP(Presentación!$N$10,FOL,Presentación!$BA561,FALSE)),"")</f>
        <v/>
      </c>
      <c r="E581" s="157"/>
      <c r="F581" s="158"/>
      <c r="G581" s="265" t="str">
        <f>IFERROR(IF(HLOOKUP(Presentación!$N$10,ENT,Presentación!$BA561,FALSE)=0,"",HLOOKUP(Presentación!$N$10,ENT,Presentación!$BA561,FALSE)),"")</f>
        <v/>
      </c>
      <c r="H581" s="266"/>
      <c r="I581" s="266"/>
      <c r="J581" s="267"/>
      <c r="K581" s="113" t="str">
        <f t="shared" si="48"/>
        <v/>
      </c>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c r="AO581" s="114"/>
      <c r="AP581" s="114"/>
      <c r="AQ581" s="114"/>
      <c r="AR581" s="114"/>
      <c r="AS581" s="114"/>
      <c r="AT581" s="114"/>
      <c r="AU581" s="114"/>
      <c r="AV581" s="114"/>
      <c r="AW581" s="114"/>
      <c r="AX581" s="114"/>
      <c r="AY581" s="114"/>
      <c r="AZ581" s="114"/>
      <c r="BA581" s="114"/>
      <c r="BB581" s="114"/>
      <c r="BC581" s="114"/>
      <c r="BD581" s="114"/>
      <c r="BE581" s="114"/>
      <c r="BG581" s="37">
        <f t="shared" si="49"/>
        <v>0</v>
      </c>
      <c r="BK581" s="57">
        <f t="shared" si="50"/>
        <v>0</v>
      </c>
      <c r="BL581" s="57">
        <f t="shared" si="51"/>
        <v>0</v>
      </c>
      <c r="BM581" s="57">
        <f t="shared" si="52"/>
        <v>0</v>
      </c>
      <c r="BN581" s="101">
        <f t="shared" si="53"/>
        <v>0</v>
      </c>
    </row>
    <row r="582" spans="3:66" ht="15" customHeight="1">
      <c r="C582" s="88" t="s">
        <v>916</v>
      </c>
      <c r="D582" s="156" t="str">
        <f>IFERROR(IF(HLOOKUP(Presentación!$N$10,FOL,Presentación!$BA562,FALSE)=0,"",HLOOKUP(Presentación!$N$10,FOL,Presentación!$BA562,FALSE)),"")</f>
        <v/>
      </c>
      <c r="E582" s="157"/>
      <c r="F582" s="158"/>
      <c r="G582" s="265" t="str">
        <f>IFERROR(IF(HLOOKUP(Presentación!$N$10,ENT,Presentación!$BA562,FALSE)=0,"",HLOOKUP(Presentación!$N$10,ENT,Presentación!$BA562,FALSE)),"")</f>
        <v/>
      </c>
      <c r="H582" s="266"/>
      <c r="I582" s="266"/>
      <c r="J582" s="267"/>
      <c r="K582" s="113" t="str">
        <f t="shared" si="48"/>
        <v/>
      </c>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c r="AO582" s="114"/>
      <c r="AP582" s="114"/>
      <c r="AQ582" s="114"/>
      <c r="AR582" s="114"/>
      <c r="AS582" s="114"/>
      <c r="AT582" s="114"/>
      <c r="AU582" s="114"/>
      <c r="AV582" s="114"/>
      <c r="AW582" s="114"/>
      <c r="AX582" s="114"/>
      <c r="AY582" s="114"/>
      <c r="AZ582" s="114"/>
      <c r="BA582" s="114"/>
      <c r="BB582" s="114"/>
      <c r="BC582" s="114"/>
      <c r="BD582" s="114"/>
      <c r="BE582" s="114"/>
      <c r="BG582" s="37">
        <f t="shared" si="49"/>
        <v>0</v>
      </c>
      <c r="BK582" s="57">
        <f t="shared" si="50"/>
        <v>0</v>
      </c>
      <c r="BL582" s="57">
        <f t="shared" si="51"/>
        <v>0</v>
      </c>
      <c r="BM582" s="57">
        <f t="shared" si="52"/>
        <v>0</v>
      </c>
      <c r="BN582" s="101">
        <f t="shared" si="53"/>
        <v>0</v>
      </c>
    </row>
    <row r="583" spans="3:66" ht="15" customHeight="1">
      <c r="C583" s="88" t="s">
        <v>917</v>
      </c>
      <c r="D583" s="156" t="str">
        <f>IFERROR(IF(HLOOKUP(Presentación!$N$10,FOL,Presentación!$BA563,FALSE)=0,"",HLOOKUP(Presentación!$N$10,FOL,Presentación!$BA563,FALSE)),"")</f>
        <v/>
      </c>
      <c r="E583" s="157"/>
      <c r="F583" s="158"/>
      <c r="G583" s="265" t="str">
        <f>IFERROR(IF(HLOOKUP(Presentación!$N$10,ENT,Presentación!$BA563,FALSE)=0,"",HLOOKUP(Presentación!$N$10,ENT,Presentación!$BA563,FALSE)),"")</f>
        <v/>
      </c>
      <c r="H583" s="266"/>
      <c r="I583" s="266"/>
      <c r="J583" s="267"/>
      <c r="K583" s="113" t="str">
        <f t="shared" si="48"/>
        <v/>
      </c>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c r="AO583" s="114"/>
      <c r="AP583" s="114"/>
      <c r="AQ583" s="114"/>
      <c r="AR583" s="114"/>
      <c r="AS583" s="114"/>
      <c r="AT583" s="114"/>
      <c r="AU583" s="114"/>
      <c r="AV583" s="114"/>
      <c r="AW583" s="114"/>
      <c r="AX583" s="114"/>
      <c r="AY583" s="114"/>
      <c r="AZ583" s="114"/>
      <c r="BA583" s="114"/>
      <c r="BB583" s="114"/>
      <c r="BC583" s="114"/>
      <c r="BD583" s="114"/>
      <c r="BE583" s="114"/>
      <c r="BG583" s="37">
        <f t="shared" si="49"/>
        <v>0</v>
      </c>
      <c r="BK583" s="57">
        <f t="shared" si="50"/>
        <v>0</v>
      </c>
      <c r="BL583" s="57">
        <f t="shared" si="51"/>
        <v>0</v>
      </c>
      <c r="BM583" s="57">
        <f t="shared" si="52"/>
        <v>0</v>
      </c>
      <c r="BN583" s="101">
        <f t="shared" si="53"/>
        <v>0</v>
      </c>
    </row>
    <row r="584" spans="3:66" ht="15" customHeight="1">
      <c r="C584" s="88" t="s">
        <v>918</v>
      </c>
      <c r="D584" s="156" t="str">
        <f>IFERROR(IF(HLOOKUP(Presentación!$N$10,FOL,Presentación!$BA564,FALSE)=0,"",HLOOKUP(Presentación!$N$10,FOL,Presentación!$BA564,FALSE)),"")</f>
        <v/>
      </c>
      <c r="E584" s="157"/>
      <c r="F584" s="158"/>
      <c r="G584" s="265" t="str">
        <f>IFERROR(IF(HLOOKUP(Presentación!$N$10,ENT,Presentación!$BA564,FALSE)=0,"",HLOOKUP(Presentación!$N$10,ENT,Presentación!$BA564,FALSE)),"")</f>
        <v/>
      </c>
      <c r="H584" s="266"/>
      <c r="I584" s="266"/>
      <c r="J584" s="267"/>
      <c r="K584" s="113" t="str">
        <f t="shared" si="48"/>
        <v/>
      </c>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c r="AO584" s="114"/>
      <c r="AP584" s="114"/>
      <c r="AQ584" s="114"/>
      <c r="AR584" s="114"/>
      <c r="AS584" s="114"/>
      <c r="AT584" s="114"/>
      <c r="AU584" s="114"/>
      <c r="AV584" s="114"/>
      <c r="AW584" s="114"/>
      <c r="AX584" s="114"/>
      <c r="AY584" s="114"/>
      <c r="AZ584" s="114"/>
      <c r="BA584" s="114"/>
      <c r="BB584" s="114"/>
      <c r="BC584" s="114"/>
      <c r="BD584" s="114"/>
      <c r="BE584" s="114"/>
      <c r="BG584" s="37">
        <f t="shared" si="49"/>
        <v>0</v>
      </c>
      <c r="BK584" s="57">
        <f t="shared" si="50"/>
        <v>0</v>
      </c>
      <c r="BL584" s="57">
        <f t="shared" si="51"/>
        <v>0</v>
      </c>
      <c r="BM584" s="57">
        <f t="shared" si="52"/>
        <v>0</v>
      </c>
      <c r="BN584" s="101">
        <f t="shared" si="53"/>
        <v>0</v>
      </c>
    </row>
    <row r="585" spans="3:66" ht="15" customHeight="1">
      <c r="C585" s="88" t="s">
        <v>919</v>
      </c>
      <c r="D585" s="156" t="str">
        <f>IFERROR(IF(HLOOKUP(Presentación!$N$10,FOL,Presentación!$BA565,FALSE)=0,"",HLOOKUP(Presentación!$N$10,FOL,Presentación!$BA565,FALSE)),"")</f>
        <v/>
      </c>
      <c r="E585" s="157"/>
      <c r="F585" s="158"/>
      <c r="G585" s="265" t="str">
        <f>IFERROR(IF(HLOOKUP(Presentación!$N$10,ENT,Presentación!$BA565,FALSE)=0,"",HLOOKUP(Presentación!$N$10,ENT,Presentación!$BA565,FALSE)),"")</f>
        <v/>
      </c>
      <c r="H585" s="266"/>
      <c r="I585" s="266"/>
      <c r="J585" s="267"/>
      <c r="K585" s="113" t="str">
        <f t="shared" si="48"/>
        <v/>
      </c>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c r="AO585" s="114"/>
      <c r="AP585" s="114"/>
      <c r="AQ585" s="114"/>
      <c r="AR585" s="114"/>
      <c r="AS585" s="114"/>
      <c r="AT585" s="114"/>
      <c r="AU585" s="114"/>
      <c r="AV585" s="114"/>
      <c r="AW585" s="114"/>
      <c r="AX585" s="114"/>
      <c r="AY585" s="114"/>
      <c r="AZ585" s="114"/>
      <c r="BA585" s="114"/>
      <c r="BB585" s="114"/>
      <c r="BC585" s="114"/>
      <c r="BD585" s="114"/>
      <c r="BE585" s="114"/>
      <c r="BG585" s="37">
        <f t="shared" si="49"/>
        <v>0</v>
      </c>
      <c r="BK585" s="57">
        <f t="shared" si="50"/>
        <v>0</v>
      </c>
      <c r="BL585" s="57">
        <f t="shared" si="51"/>
        <v>0</v>
      </c>
      <c r="BM585" s="57">
        <f t="shared" si="52"/>
        <v>0</v>
      </c>
      <c r="BN585" s="101">
        <f t="shared" si="53"/>
        <v>0</v>
      </c>
    </row>
    <row r="586" spans="3:66" ht="15" customHeight="1">
      <c r="C586" s="88" t="s">
        <v>920</v>
      </c>
      <c r="D586" s="156" t="str">
        <f>IFERROR(IF(HLOOKUP(Presentación!$N$10,FOL,Presentación!$BA566,FALSE)=0,"",HLOOKUP(Presentación!$N$10,FOL,Presentación!$BA566,FALSE)),"")</f>
        <v/>
      </c>
      <c r="E586" s="157"/>
      <c r="F586" s="158"/>
      <c r="G586" s="265" t="str">
        <f>IFERROR(IF(HLOOKUP(Presentación!$N$10,ENT,Presentación!$BA566,FALSE)=0,"",HLOOKUP(Presentación!$N$10,ENT,Presentación!$BA566,FALSE)),"")</f>
        <v/>
      </c>
      <c r="H586" s="266"/>
      <c r="I586" s="266"/>
      <c r="J586" s="267"/>
      <c r="K586" s="113" t="str">
        <f t="shared" si="48"/>
        <v/>
      </c>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c r="AO586" s="114"/>
      <c r="AP586" s="114"/>
      <c r="AQ586" s="114"/>
      <c r="AR586" s="114"/>
      <c r="AS586" s="114"/>
      <c r="AT586" s="114"/>
      <c r="AU586" s="114"/>
      <c r="AV586" s="114"/>
      <c r="AW586" s="114"/>
      <c r="AX586" s="114"/>
      <c r="AY586" s="114"/>
      <c r="AZ586" s="114"/>
      <c r="BA586" s="114"/>
      <c r="BB586" s="114"/>
      <c r="BC586" s="114"/>
      <c r="BD586" s="114"/>
      <c r="BE586" s="114"/>
      <c r="BG586" s="37">
        <f t="shared" si="49"/>
        <v>0</v>
      </c>
      <c r="BK586" s="57">
        <f t="shared" si="50"/>
        <v>0</v>
      </c>
      <c r="BL586" s="57">
        <f t="shared" si="51"/>
        <v>0</v>
      </c>
      <c r="BM586" s="57">
        <f t="shared" si="52"/>
        <v>0</v>
      </c>
      <c r="BN586" s="101">
        <f t="shared" si="53"/>
        <v>0</v>
      </c>
    </row>
    <row r="587" spans="3:66" ht="15" customHeight="1">
      <c r="C587" s="88" t="s">
        <v>921</v>
      </c>
      <c r="D587" s="156" t="str">
        <f>IFERROR(IF(HLOOKUP(Presentación!$N$10,FOL,Presentación!$BA567,FALSE)=0,"",HLOOKUP(Presentación!$N$10,FOL,Presentación!$BA567,FALSE)),"")</f>
        <v/>
      </c>
      <c r="E587" s="157"/>
      <c r="F587" s="158"/>
      <c r="G587" s="265" t="str">
        <f>IFERROR(IF(HLOOKUP(Presentación!$N$10,ENT,Presentación!$BA567,FALSE)=0,"",HLOOKUP(Presentación!$N$10,ENT,Presentación!$BA567,FALSE)),"")</f>
        <v/>
      </c>
      <c r="H587" s="266"/>
      <c r="I587" s="266"/>
      <c r="J587" s="267"/>
      <c r="K587" s="113" t="str">
        <f t="shared" si="48"/>
        <v/>
      </c>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c r="AO587" s="114"/>
      <c r="AP587" s="114"/>
      <c r="AQ587" s="114"/>
      <c r="AR587" s="114"/>
      <c r="AS587" s="114"/>
      <c r="AT587" s="114"/>
      <c r="AU587" s="114"/>
      <c r="AV587" s="114"/>
      <c r="AW587" s="114"/>
      <c r="AX587" s="114"/>
      <c r="AY587" s="114"/>
      <c r="AZ587" s="114"/>
      <c r="BA587" s="114"/>
      <c r="BB587" s="114"/>
      <c r="BC587" s="114"/>
      <c r="BD587" s="114"/>
      <c r="BE587" s="114"/>
      <c r="BG587" s="37">
        <f t="shared" si="49"/>
        <v>0</v>
      </c>
      <c r="BK587" s="57">
        <f t="shared" si="50"/>
        <v>0</v>
      </c>
      <c r="BL587" s="57">
        <f t="shared" si="51"/>
        <v>0</v>
      </c>
      <c r="BM587" s="57">
        <f t="shared" si="52"/>
        <v>0</v>
      </c>
      <c r="BN587" s="101">
        <f t="shared" si="53"/>
        <v>0</v>
      </c>
    </row>
    <row r="588" spans="3:66" ht="15" customHeight="1">
      <c r="C588" s="88" t="s">
        <v>922</v>
      </c>
      <c r="D588" s="156" t="str">
        <f>IFERROR(IF(HLOOKUP(Presentación!$N$10,FOL,Presentación!$BA568,FALSE)=0,"",HLOOKUP(Presentación!$N$10,FOL,Presentación!$BA568,FALSE)),"")</f>
        <v/>
      </c>
      <c r="E588" s="157"/>
      <c r="F588" s="158"/>
      <c r="G588" s="265" t="str">
        <f>IFERROR(IF(HLOOKUP(Presentación!$N$10,ENT,Presentación!$BA568,FALSE)=0,"",HLOOKUP(Presentación!$N$10,ENT,Presentación!$BA568,FALSE)),"")</f>
        <v/>
      </c>
      <c r="H588" s="266"/>
      <c r="I588" s="266"/>
      <c r="J588" s="267"/>
      <c r="K588" s="113" t="str">
        <f t="shared" si="48"/>
        <v/>
      </c>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c r="AO588" s="114"/>
      <c r="AP588" s="114"/>
      <c r="AQ588" s="114"/>
      <c r="AR588" s="114"/>
      <c r="AS588" s="114"/>
      <c r="AT588" s="114"/>
      <c r="AU588" s="114"/>
      <c r="AV588" s="114"/>
      <c r="AW588" s="114"/>
      <c r="AX588" s="114"/>
      <c r="AY588" s="114"/>
      <c r="AZ588" s="114"/>
      <c r="BA588" s="114"/>
      <c r="BB588" s="114"/>
      <c r="BC588" s="114"/>
      <c r="BD588" s="114"/>
      <c r="BE588" s="114"/>
      <c r="BG588" s="37">
        <f t="shared" si="49"/>
        <v>0</v>
      </c>
      <c r="BK588" s="57">
        <f t="shared" si="50"/>
        <v>0</v>
      </c>
      <c r="BL588" s="57">
        <f t="shared" si="51"/>
        <v>0</v>
      </c>
      <c r="BM588" s="57">
        <f t="shared" si="52"/>
        <v>0</v>
      </c>
      <c r="BN588" s="101">
        <f t="shared" si="53"/>
        <v>0</v>
      </c>
    </row>
    <row r="589" spans="3:66" ht="15" customHeight="1">
      <c r="C589" s="88" t="s">
        <v>923</v>
      </c>
      <c r="D589" s="156" t="str">
        <f>IFERROR(IF(HLOOKUP(Presentación!$N$10,FOL,Presentación!$BA569,FALSE)=0,"",HLOOKUP(Presentación!$N$10,FOL,Presentación!$BA569,FALSE)),"")</f>
        <v/>
      </c>
      <c r="E589" s="157"/>
      <c r="F589" s="158"/>
      <c r="G589" s="265" t="str">
        <f>IFERROR(IF(HLOOKUP(Presentación!$N$10,ENT,Presentación!$BA569,FALSE)=0,"",HLOOKUP(Presentación!$N$10,ENT,Presentación!$BA569,FALSE)),"")</f>
        <v/>
      </c>
      <c r="H589" s="266"/>
      <c r="I589" s="266"/>
      <c r="J589" s="267"/>
      <c r="K589" s="113" t="str">
        <f t="shared" si="48"/>
        <v/>
      </c>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c r="AO589" s="114"/>
      <c r="AP589" s="114"/>
      <c r="AQ589" s="114"/>
      <c r="AR589" s="114"/>
      <c r="AS589" s="114"/>
      <c r="AT589" s="114"/>
      <c r="AU589" s="114"/>
      <c r="AV589" s="114"/>
      <c r="AW589" s="114"/>
      <c r="AX589" s="114"/>
      <c r="AY589" s="114"/>
      <c r="AZ589" s="114"/>
      <c r="BA589" s="114"/>
      <c r="BB589" s="114"/>
      <c r="BC589" s="114"/>
      <c r="BD589" s="114"/>
      <c r="BE589" s="114"/>
      <c r="BG589" s="37">
        <f t="shared" si="49"/>
        <v>0</v>
      </c>
      <c r="BK589" s="57">
        <f t="shared" si="50"/>
        <v>0</v>
      </c>
      <c r="BL589" s="57">
        <f t="shared" si="51"/>
        <v>0</v>
      </c>
      <c r="BM589" s="57">
        <f t="shared" si="52"/>
        <v>0</v>
      </c>
      <c r="BN589" s="101">
        <f t="shared" si="53"/>
        <v>0</v>
      </c>
    </row>
    <row r="590" spans="3:66" ht="15" customHeight="1">
      <c r="C590" s="88" t="s">
        <v>924</v>
      </c>
      <c r="D590" s="156" t="str">
        <f>IFERROR(IF(HLOOKUP(Presentación!$N$10,FOL,Presentación!$BA570,FALSE)=0,"",HLOOKUP(Presentación!$N$10,FOL,Presentación!$BA570,FALSE)),"")</f>
        <v/>
      </c>
      <c r="E590" s="157"/>
      <c r="F590" s="158"/>
      <c r="G590" s="265" t="str">
        <f>IFERROR(IF(HLOOKUP(Presentación!$N$10,ENT,Presentación!$BA570,FALSE)=0,"",HLOOKUP(Presentación!$N$10,ENT,Presentación!$BA570,FALSE)),"")</f>
        <v/>
      </c>
      <c r="H590" s="266"/>
      <c r="I590" s="266"/>
      <c r="J590" s="267"/>
      <c r="K590" s="113" t="str">
        <f t="shared" si="48"/>
        <v/>
      </c>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14"/>
      <c r="AY590" s="114"/>
      <c r="AZ590" s="114"/>
      <c r="BA590" s="114"/>
      <c r="BB590" s="114"/>
      <c r="BC590" s="114"/>
      <c r="BD590" s="114"/>
      <c r="BE590" s="114"/>
      <c r="BG590" s="37">
        <f t="shared" si="49"/>
        <v>0</v>
      </c>
      <c r="BK590" s="57">
        <f t="shared" si="50"/>
        <v>0</v>
      </c>
      <c r="BL590" s="57">
        <f t="shared" si="51"/>
        <v>0</v>
      </c>
      <c r="BM590" s="57">
        <f t="shared" si="52"/>
        <v>0</v>
      </c>
      <c r="BN590" s="101">
        <f t="shared" si="53"/>
        <v>0</v>
      </c>
    </row>
    <row r="591" spans="3:66" ht="15" customHeight="1">
      <c r="C591" s="88" t="s">
        <v>925</v>
      </c>
      <c r="D591" s="156" t="str">
        <f>IFERROR(IF(HLOOKUP(Presentación!$N$10,FOL,Presentación!$BA571,FALSE)=0,"",HLOOKUP(Presentación!$N$10,FOL,Presentación!$BA571,FALSE)),"")</f>
        <v/>
      </c>
      <c r="E591" s="157"/>
      <c r="F591" s="158"/>
      <c r="G591" s="265" t="str">
        <f>IFERROR(IF(HLOOKUP(Presentación!$N$10,ENT,Presentación!$BA571,FALSE)=0,"",HLOOKUP(Presentación!$N$10,ENT,Presentación!$BA571,FALSE)),"")</f>
        <v/>
      </c>
      <c r="H591" s="266"/>
      <c r="I591" s="266"/>
      <c r="J591" s="267"/>
      <c r="K591" s="113" t="str">
        <f t="shared" si="48"/>
        <v/>
      </c>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14"/>
      <c r="AY591" s="114"/>
      <c r="AZ591" s="114"/>
      <c r="BA591" s="114"/>
      <c r="BB591" s="114"/>
      <c r="BC591" s="114"/>
      <c r="BD591" s="114"/>
      <c r="BE591" s="114"/>
      <c r="BG591" s="37">
        <f t="shared" si="49"/>
        <v>0</v>
      </c>
      <c r="BK591" s="57">
        <f t="shared" si="50"/>
        <v>0</v>
      </c>
      <c r="BL591" s="57">
        <f t="shared" si="51"/>
        <v>0</v>
      </c>
      <c r="BM591" s="57">
        <f t="shared" si="52"/>
        <v>0</v>
      </c>
      <c r="BN591" s="101">
        <f t="shared" si="53"/>
        <v>0</v>
      </c>
    </row>
    <row r="592" spans="3:66" ht="15" customHeight="1">
      <c r="C592" s="88" t="s">
        <v>926</v>
      </c>
      <c r="D592" s="156" t="str">
        <f>IFERROR(IF(HLOOKUP(Presentación!$N$10,FOL,Presentación!$BA572,FALSE)=0,"",HLOOKUP(Presentación!$N$10,FOL,Presentación!$BA572,FALSE)),"")</f>
        <v/>
      </c>
      <c r="E592" s="157"/>
      <c r="F592" s="158"/>
      <c r="G592" s="265" t="str">
        <f>IFERROR(IF(HLOOKUP(Presentación!$N$10,ENT,Presentación!$BA572,FALSE)=0,"",HLOOKUP(Presentación!$N$10,ENT,Presentación!$BA572,FALSE)),"")</f>
        <v/>
      </c>
      <c r="H592" s="266"/>
      <c r="I592" s="266"/>
      <c r="J592" s="267"/>
      <c r="K592" s="113" t="str">
        <f t="shared" si="48"/>
        <v/>
      </c>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c r="AO592" s="114"/>
      <c r="AP592" s="114"/>
      <c r="AQ592" s="114"/>
      <c r="AR592" s="114"/>
      <c r="AS592" s="114"/>
      <c r="AT592" s="114"/>
      <c r="AU592" s="114"/>
      <c r="AV592" s="114"/>
      <c r="AW592" s="114"/>
      <c r="AX592" s="114"/>
      <c r="AY592" s="114"/>
      <c r="AZ592" s="114"/>
      <c r="BA592" s="114"/>
      <c r="BB592" s="114"/>
      <c r="BC592" s="114"/>
      <c r="BD592" s="114"/>
      <c r="BE592" s="114"/>
      <c r="BG592" s="37">
        <f t="shared" si="49"/>
        <v>0</v>
      </c>
      <c r="BK592" s="57">
        <f t="shared" si="50"/>
        <v>0</v>
      </c>
      <c r="BL592" s="57">
        <f t="shared" si="51"/>
        <v>0</v>
      </c>
      <c r="BM592" s="57">
        <f t="shared" si="52"/>
        <v>0</v>
      </c>
      <c r="BN592" s="101">
        <f t="shared" si="53"/>
        <v>0</v>
      </c>
    </row>
    <row r="593" spans="2:66" ht="15" customHeight="1">
      <c r="C593" s="88" t="s">
        <v>927</v>
      </c>
      <c r="D593" s="156" t="str">
        <f>IFERROR(IF(HLOOKUP(Presentación!$N$10,FOL,Presentación!$BA573,FALSE)=0,"",HLOOKUP(Presentación!$N$10,FOL,Presentación!$BA573,FALSE)),"")</f>
        <v/>
      </c>
      <c r="E593" s="157"/>
      <c r="F593" s="158"/>
      <c r="G593" s="265" t="str">
        <f>IFERROR(IF(HLOOKUP(Presentación!$N$10,ENT,Presentación!$BA573,FALSE)=0,"",HLOOKUP(Presentación!$N$10,ENT,Presentación!$BA573,FALSE)),"")</f>
        <v/>
      </c>
      <c r="H593" s="266"/>
      <c r="I593" s="266"/>
      <c r="J593" s="267"/>
      <c r="K593" s="113" t="str">
        <f t="shared" si="48"/>
        <v/>
      </c>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c r="AO593" s="114"/>
      <c r="AP593" s="114"/>
      <c r="AQ593" s="114"/>
      <c r="AR593" s="114"/>
      <c r="AS593" s="114"/>
      <c r="AT593" s="114"/>
      <c r="AU593" s="114"/>
      <c r="AV593" s="114"/>
      <c r="AW593" s="114"/>
      <c r="AX593" s="114"/>
      <c r="AY593" s="114"/>
      <c r="AZ593" s="114"/>
      <c r="BA593" s="114"/>
      <c r="BB593" s="114"/>
      <c r="BC593" s="114"/>
      <c r="BD593" s="114"/>
      <c r="BE593" s="114"/>
      <c r="BG593" s="37">
        <f t="shared" si="49"/>
        <v>0</v>
      </c>
      <c r="BK593" s="57">
        <f t="shared" si="50"/>
        <v>0</v>
      </c>
      <c r="BL593" s="57">
        <f t="shared" si="51"/>
        <v>0</v>
      </c>
      <c r="BM593" s="57">
        <f t="shared" si="52"/>
        <v>0</v>
      </c>
      <c r="BN593" s="101">
        <f t="shared" si="53"/>
        <v>0</v>
      </c>
    </row>
    <row r="594" spans="2:66" ht="15" customHeight="1">
      <c r="C594" s="88" t="s">
        <v>928</v>
      </c>
      <c r="D594" s="156" t="str">
        <f>IFERROR(IF(HLOOKUP(Presentación!$N$10,FOL,Presentación!$BA574,FALSE)=0,"",HLOOKUP(Presentación!$N$10,FOL,Presentación!$BA574,FALSE)),"")</f>
        <v/>
      </c>
      <c r="E594" s="157"/>
      <c r="F594" s="158"/>
      <c r="G594" s="265" t="str">
        <f>IFERROR(IF(HLOOKUP(Presentación!$N$10,ENT,Presentación!$BA574,FALSE)=0,"",HLOOKUP(Presentación!$N$10,ENT,Presentación!$BA574,FALSE)),"")</f>
        <v/>
      </c>
      <c r="H594" s="266"/>
      <c r="I594" s="266"/>
      <c r="J594" s="267"/>
      <c r="K594" s="113" t="str">
        <f t="shared" si="48"/>
        <v/>
      </c>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c r="AO594" s="114"/>
      <c r="AP594" s="114"/>
      <c r="AQ594" s="114"/>
      <c r="AR594" s="114"/>
      <c r="AS594" s="114"/>
      <c r="AT594" s="114"/>
      <c r="AU594" s="114"/>
      <c r="AV594" s="114"/>
      <c r="AW594" s="114"/>
      <c r="AX594" s="114"/>
      <c r="AY594" s="114"/>
      <c r="AZ594" s="114"/>
      <c r="BA594" s="114"/>
      <c r="BB594" s="114"/>
      <c r="BC594" s="114"/>
      <c r="BD594" s="114"/>
      <c r="BE594" s="114"/>
      <c r="BG594" s="37">
        <f t="shared" si="49"/>
        <v>0</v>
      </c>
      <c r="BK594" s="57">
        <f t="shared" si="50"/>
        <v>0</v>
      </c>
      <c r="BL594" s="57">
        <f t="shared" si="51"/>
        <v>0</v>
      </c>
      <c r="BM594" s="57">
        <f t="shared" si="52"/>
        <v>0</v>
      </c>
      <c r="BN594" s="101">
        <f t="shared" si="53"/>
        <v>0</v>
      </c>
    </row>
    <row r="595" spans="2:66" ht="15" customHeight="1">
      <c r="C595" s="88" t="s">
        <v>929</v>
      </c>
      <c r="D595" s="156" t="str">
        <f>IFERROR(IF(HLOOKUP(Presentación!$N$10,FOL,Presentación!$BA575,FALSE)=0,"",HLOOKUP(Presentación!$N$10,FOL,Presentación!$BA575,FALSE)),"")</f>
        <v/>
      </c>
      <c r="E595" s="157"/>
      <c r="F595" s="158"/>
      <c r="G595" s="265" t="str">
        <f>IFERROR(IF(HLOOKUP(Presentación!$N$10,ENT,Presentación!$BA575,FALSE)=0,"",HLOOKUP(Presentación!$N$10,ENT,Presentación!$BA575,FALSE)),"")</f>
        <v/>
      </c>
      <c r="H595" s="266"/>
      <c r="I595" s="266"/>
      <c r="J595" s="267"/>
      <c r="K595" s="113" t="str">
        <f t="shared" si="48"/>
        <v/>
      </c>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c r="AO595" s="114"/>
      <c r="AP595" s="114"/>
      <c r="AQ595" s="114"/>
      <c r="AR595" s="114"/>
      <c r="AS595" s="114"/>
      <c r="AT595" s="114"/>
      <c r="AU595" s="114"/>
      <c r="AV595" s="114"/>
      <c r="AW595" s="114"/>
      <c r="AX595" s="114"/>
      <c r="AY595" s="114"/>
      <c r="AZ595" s="114"/>
      <c r="BA595" s="114"/>
      <c r="BB595" s="114"/>
      <c r="BC595" s="114"/>
      <c r="BD595" s="114"/>
      <c r="BE595" s="114"/>
      <c r="BG595" s="37">
        <f t="shared" si="49"/>
        <v>0</v>
      </c>
      <c r="BK595" s="57">
        <f t="shared" si="50"/>
        <v>0</v>
      </c>
      <c r="BL595" s="57">
        <f t="shared" si="51"/>
        <v>0</v>
      </c>
      <c r="BM595" s="57">
        <f t="shared" si="52"/>
        <v>0</v>
      </c>
      <c r="BN595" s="101">
        <f t="shared" si="53"/>
        <v>0</v>
      </c>
    </row>
    <row r="596" spans="2:66" ht="15" customHeight="1">
      <c r="C596" s="88" t="s">
        <v>930</v>
      </c>
      <c r="D596" s="156" t="str">
        <f>IFERROR(IF(HLOOKUP(Presentación!$N$10,FOL,Presentación!$BA576,FALSE)=0,"",HLOOKUP(Presentación!$N$10,FOL,Presentación!$BA576,FALSE)),"")</f>
        <v/>
      </c>
      <c r="E596" s="157"/>
      <c r="F596" s="158"/>
      <c r="G596" s="265" t="str">
        <f>IFERROR(IF(HLOOKUP(Presentación!$N$10,ENT,Presentación!$BA576,FALSE)=0,"",HLOOKUP(Presentación!$N$10,ENT,Presentación!$BA576,FALSE)),"")</f>
        <v/>
      </c>
      <c r="H596" s="266"/>
      <c r="I596" s="266"/>
      <c r="J596" s="267"/>
      <c r="K596" s="113" t="str">
        <f t="shared" si="48"/>
        <v/>
      </c>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c r="AO596" s="114"/>
      <c r="AP596" s="114"/>
      <c r="AQ596" s="114"/>
      <c r="AR596" s="114"/>
      <c r="AS596" s="114"/>
      <c r="AT596" s="114"/>
      <c r="AU596" s="114"/>
      <c r="AV596" s="114"/>
      <c r="AW596" s="114"/>
      <c r="AX596" s="114"/>
      <c r="AY596" s="114"/>
      <c r="AZ596" s="114"/>
      <c r="BA596" s="114"/>
      <c r="BB596" s="114"/>
      <c r="BC596" s="114"/>
      <c r="BD596" s="114"/>
      <c r="BE596" s="114"/>
      <c r="BG596" s="37">
        <f t="shared" si="49"/>
        <v>0</v>
      </c>
      <c r="BK596" s="57">
        <f t="shared" si="50"/>
        <v>0</v>
      </c>
      <c r="BL596" s="57">
        <f t="shared" si="51"/>
        <v>0</v>
      </c>
      <c r="BM596" s="57">
        <f t="shared" si="52"/>
        <v>0</v>
      </c>
      <c r="BN596" s="101">
        <f t="shared" si="53"/>
        <v>0</v>
      </c>
    </row>
    <row r="597" spans="2:66" ht="15" customHeight="1">
      <c r="C597" s="88" t="s">
        <v>931</v>
      </c>
      <c r="D597" s="156" t="str">
        <f>IFERROR(IF(HLOOKUP(Presentación!$N$10,FOL,Presentación!$BA577,FALSE)=0,"",HLOOKUP(Presentación!$N$10,FOL,Presentación!$BA577,FALSE)),"")</f>
        <v/>
      </c>
      <c r="E597" s="157"/>
      <c r="F597" s="158"/>
      <c r="G597" s="265" t="str">
        <f>IFERROR(IF(HLOOKUP(Presentación!$N$10,ENT,Presentación!$BA577,FALSE)=0,"",HLOOKUP(Presentación!$N$10,ENT,Presentación!$BA577,FALSE)),"")</f>
        <v/>
      </c>
      <c r="H597" s="266"/>
      <c r="I597" s="266"/>
      <c r="J597" s="267"/>
      <c r="K597" s="113" t="str">
        <f t="shared" si="48"/>
        <v/>
      </c>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c r="AO597" s="114"/>
      <c r="AP597" s="114"/>
      <c r="AQ597" s="114"/>
      <c r="AR597" s="114"/>
      <c r="AS597" s="114"/>
      <c r="AT597" s="114"/>
      <c r="AU597" s="114"/>
      <c r="AV597" s="114"/>
      <c r="AW597" s="114"/>
      <c r="AX597" s="114"/>
      <c r="AY597" s="114"/>
      <c r="AZ597" s="114"/>
      <c r="BA597" s="114"/>
      <c r="BB597" s="114"/>
      <c r="BC597" s="114"/>
      <c r="BD597" s="114"/>
      <c r="BE597" s="114"/>
      <c r="BG597" s="37">
        <f t="shared" si="49"/>
        <v>0</v>
      </c>
      <c r="BK597" s="57">
        <f t="shared" si="50"/>
        <v>0</v>
      </c>
      <c r="BL597" s="57">
        <f t="shared" si="51"/>
        <v>0</v>
      </c>
      <c r="BM597" s="57">
        <f t="shared" si="52"/>
        <v>0</v>
      </c>
      <c r="BN597" s="101">
        <f t="shared" si="53"/>
        <v>0</v>
      </c>
    </row>
    <row r="598" spans="2:66" ht="15" customHeight="1">
      <c r="B598" s="215" t="str">
        <f>IF(AND(COUNTIF(L23:BE597,"NS")&lt;&gt;0,C600=""),"Si registro NS favor de emitir un comentario que explique su uso en la casilla al final de la pregunta","")</f>
        <v/>
      </c>
      <c r="C598" s="215"/>
      <c r="D598" s="215"/>
      <c r="E598" s="215"/>
      <c r="F598" s="215"/>
      <c r="G598" s="215"/>
      <c r="H598" s="215"/>
      <c r="I598" s="215"/>
      <c r="J598" s="215"/>
      <c r="K598" s="215"/>
      <c r="L598" s="215"/>
      <c r="M598" s="215"/>
      <c r="N598" s="215"/>
      <c r="O598" s="215"/>
      <c r="P598" s="215"/>
      <c r="Q598" s="215"/>
      <c r="R598" s="215"/>
      <c r="S598" s="215"/>
      <c r="T598" s="215"/>
      <c r="U598" s="215"/>
      <c r="V598" s="215"/>
      <c r="W598" s="215"/>
      <c r="X598" s="215"/>
      <c r="Y598" s="215"/>
      <c r="Z598" s="215"/>
      <c r="AA598" s="215"/>
      <c r="AB598" s="215"/>
      <c r="AC598" s="215"/>
      <c r="AD598" s="215"/>
      <c r="BG598" s="115">
        <f>SUM(BG23:BG597)</f>
        <v>0</v>
      </c>
      <c r="BN598" s="115">
        <f>SUM(BN23:BN597)</f>
        <v>0</v>
      </c>
    </row>
    <row r="599" spans="2:66" ht="15" customHeight="1">
      <c r="C599" s="179" t="s">
        <v>108</v>
      </c>
      <c r="D599" s="179"/>
      <c r="E599" s="179"/>
      <c r="F599" s="179"/>
      <c r="G599" s="179"/>
      <c r="H599" s="179"/>
      <c r="I599" s="179"/>
      <c r="J599" s="179"/>
      <c r="K599" s="179"/>
      <c r="L599" s="179"/>
      <c r="M599" s="179"/>
      <c r="N599" s="179"/>
      <c r="O599" s="179"/>
      <c r="P599" s="179"/>
      <c r="Q599" s="179"/>
      <c r="R599" s="179"/>
      <c r="S599" s="179"/>
      <c r="T599" s="179"/>
      <c r="U599" s="179"/>
      <c r="V599" s="179"/>
      <c r="W599" s="179"/>
      <c r="X599" s="179"/>
      <c r="Y599" s="179"/>
      <c r="Z599" s="179"/>
      <c r="AA599" s="179"/>
      <c r="AB599" s="179"/>
      <c r="AC599" s="179"/>
      <c r="AD599" s="179"/>
      <c r="AE599" s="179"/>
      <c r="AF599" s="179"/>
      <c r="AG599" s="179"/>
      <c r="AH599" s="179"/>
      <c r="AI599" s="179"/>
      <c r="AJ599" s="179"/>
      <c r="AK599" s="179"/>
      <c r="AL599" s="179"/>
      <c r="AM599" s="179"/>
      <c r="AN599" s="179"/>
      <c r="AO599" s="179"/>
      <c r="AP599" s="179"/>
      <c r="AQ599" s="179"/>
      <c r="AR599" s="179"/>
      <c r="AS599" s="179"/>
      <c r="AT599" s="179"/>
      <c r="AU599" s="179"/>
      <c r="AV599" s="179"/>
      <c r="AW599" s="179"/>
      <c r="AX599" s="179"/>
      <c r="AY599" s="179"/>
      <c r="AZ599" s="179"/>
      <c r="BA599" s="179"/>
      <c r="BB599" s="179"/>
      <c r="BC599" s="179"/>
      <c r="BD599" s="179"/>
      <c r="BE599" s="179"/>
    </row>
    <row r="600" spans="2:66" ht="60" customHeight="1">
      <c r="C600" s="277"/>
      <c r="D600" s="277"/>
      <c r="E600" s="277"/>
      <c r="F600" s="277"/>
      <c r="G600" s="277"/>
      <c r="H600" s="277"/>
      <c r="I600" s="277"/>
      <c r="J600" s="277"/>
      <c r="K600" s="277"/>
      <c r="L600" s="277"/>
      <c r="M600" s="277"/>
      <c r="N600" s="277"/>
      <c r="O600" s="277"/>
      <c r="P600" s="277"/>
      <c r="Q600" s="277"/>
      <c r="R600" s="277"/>
      <c r="S600" s="277"/>
      <c r="T600" s="277"/>
      <c r="U600" s="277"/>
      <c r="V600" s="277"/>
      <c r="W600" s="277"/>
      <c r="X600" s="277"/>
      <c r="Y600" s="277"/>
      <c r="Z600" s="277"/>
      <c r="AA600" s="277"/>
      <c r="AB600" s="277"/>
      <c r="AC600" s="277"/>
      <c r="AD600" s="277"/>
      <c r="AE600" s="277"/>
      <c r="AF600" s="277"/>
      <c r="AG600" s="277"/>
      <c r="AH600" s="277"/>
      <c r="AI600" s="277"/>
      <c r="AJ600" s="277"/>
      <c r="AK600" s="277"/>
      <c r="AL600" s="277"/>
      <c r="AM600" s="277"/>
      <c r="AN600" s="277"/>
      <c r="AO600" s="277"/>
      <c r="AP600" s="277"/>
      <c r="AQ600" s="277"/>
      <c r="AR600" s="277"/>
      <c r="AS600" s="277"/>
      <c r="AT600" s="277"/>
      <c r="AU600" s="277"/>
      <c r="AV600" s="277"/>
      <c r="AW600" s="277"/>
      <c r="AX600" s="277"/>
      <c r="AY600" s="277"/>
      <c r="AZ600" s="277"/>
      <c r="BA600" s="277"/>
      <c r="BB600" s="277"/>
      <c r="BC600" s="277"/>
      <c r="BD600" s="277"/>
      <c r="BE600" s="277"/>
    </row>
    <row r="601" spans="2:66" ht="15" customHeight="1"/>
    <row r="602" spans="2:66" ht="15" customHeight="1">
      <c r="B602" s="215" t="str">
        <f>IF(SUM(L612:BE612)&gt;0," Error: la suma de infracciones por columna, debe ser igual al registro de la pregunta 10.2.","")</f>
        <v/>
      </c>
      <c r="C602" s="215"/>
      <c r="D602" s="215"/>
      <c r="E602" s="215"/>
      <c r="F602" s="215"/>
      <c r="G602" s="215"/>
      <c r="H602" s="215"/>
      <c r="I602" s="215"/>
      <c r="J602" s="215"/>
      <c r="K602" s="215"/>
      <c r="L602" s="215"/>
      <c r="M602" s="215"/>
      <c r="N602" s="215"/>
      <c r="O602" s="215"/>
      <c r="P602" s="215"/>
      <c r="Q602" s="215"/>
      <c r="R602" s="215"/>
      <c r="S602" s="215"/>
      <c r="T602" s="215"/>
      <c r="U602" s="215"/>
      <c r="V602" s="215"/>
      <c r="W602" s="215"/>
      <c r="X602" s="215"/>
      <c r="Y602" s="215"/>
      <c r="Z602" s="215"/>
      <c r="AA602" s="215"/>
      <c r="AB602" s="215"/>
      <c r="AC602" s="215"/>
      <c r="AD602" s="215"/>
    </row>
    <row r="603" spans="2:66" ht="15" customHeight="1">
      <c r="B603" s="215" t="str">
        <f>IF(SUM(BN598)&gt;0," Error: verificar la suma del número de infracciones por municipio o demarcación.","")</f>
        <v/>
      </c>
      <c r="C603" s="215"/>
      <c r="D603" s="215"/>
      <c r="E603" s="215"/>
      <c r="F603" s="215"/>
      <c r="G603" s="215"/>
      <c r="H603" s="215"/>
      <c r="I603" s="215"/>
      <c r="J603" s="215"/>
      <c r="K603" s="215"/>
      <c r="L603" s="215"/>
      <c r="M603" s="215"/>
      <c r="N603" s="215"/>
      <c r="O603" s="215"/>
      <c r="P603" s="215"/>
      <c r="Q603" s="215"/>
      <c r="R603" s="215"/>
      <c r="S603" s="215"/>
      <c r="T603" s="215"/>
      <c r="U603" s="215"/>
      <c r="V603" s="215"/>
      <c r="W603" s="215"/>
      <c r="X603" s="215"/>
      <c r="Y603" s="215"/>
      <c r="Z603" s="215"/>
      <c r="AA603" s="215"/>
      <c r="AB603" s="215"/>
      <c r="AC603" s="215"/>
      <c r="AD603" s="215"/>
    </row>
    <row r="604" spans="2:66" ht="15" customHeight="1">
      <c r="B604" s="216" t="str">
        <f>IF(SUM(BG598,BG608)=0,"","Error: debe completar toda la información requerida.")</f>
        <v/>
      </c>
      <c r="C604" s="216"/>
      <c r="D604" s="216"/>
      <c r="E604" s="216"/>
      <c r="F604" s="216"/>
      <c r="G604" s="216"/>
      <c r="H604" s="216"/>
      <c r="I604" s="216"/>
      <c r="J604" s="216"/>
      <c r="K604" s="216"/>
      <c r="L604" s="216"/>
      <c r="M604" s="216"/>
      <c r="N604" s="216"/>
      <c r="O604" s="216"/>
      <c r="P604" s="216"/>
      <c r="Q604" s="216"/>
      <c r="R604" s="216"/>
      <c r="S604" s="216"/>
      <c r="T604" s="216"/>
      <c r="U604" s="216"/>
      <c r="V604" s="216"/>
      <c r="W604" s="216"/>
      <c r="X604" s="216"/>
      <c r="Y604" s="216"/>
      <c r="Z604" s="216"/>
      <c r="AA604" s="216"/>
      <c r="AB604" s="216"/>
      <c r="AC604" s="216"/>
      <c r="AD604" s="216"/>
    </row>
    <row r="605" spans="2:66" ht="15" hidden="1" customHeight="1">
      <c r="B605"/>
      <c r="C605"/>
      <c r="D605"/>
      <c r="E605"/>
      <c r="F605"/>
      <c r="G605"/>
      <c r="H605"/>
      <c r="I605"/>
      <c r="J605"/>
      <c r="K605"/>
      <c r="L605"/>
      <c r="M605"/>
      <c r="N605"/>
      <c r="O605"/>
      <c r="P605"/>
      <c r="Q605"/>
      <c r="R605"/>
      <c r="S605"/>
      <c r="T605"/>
      <c r="U605"/>
      <c r="V605"/>
      <c r="W605"/>
      <c r="X605"/>
      <c r="Y605"/>
      <c r="Z605"/>
      <c r="AA605"/>
      <c r="AB605"/>
      <c r="AC605"/>
      <c r="AD605"/>
    </row>
    <row r="608" spans="2:66" ht="15" hidden="1" customHeight="1">
      <c r="J608" s="37" t="s">
        <v>5816</v>
      </c>
      <c r="L608" s="37">
        <f>IF(OR(L$22&lt;&gt;"NA",AND(L$22="na",COUNTA(L23:L597)=0)),0,1)</f>
        <v>0</v>
      </c>
      <c r="M608" s="37">
        <f t="shared" ref="M608:BE608" si="54">IF(OR(M$22&lt;&gt;"NA",AND(M$22="na",COUNTA(M23:M597)=0)),0,1)</f>
        <v>0</v>
      </c>
      <c r="N608" s="37">
        <f t="shared" si="54"/>
        <v>0</v>
      </c>
      <c r="O608" s="37">
        <f t="shared" si="54"/>
        <v>0</v>
      </c>
      <c r="P608" s="37">
        <f t="shared" si="54"/>
        <v>0</v>
      </c>
      <c r="Q608" s="37">
        <f t="shared" si="54"/>
        <v>0</v>
      </c>
      <c r="R608" s="37">
        <f t="shared" si="54"/>
        <v>0</v>
      </c>
      <c r="S608" s="37">
        <f t="shared" si="54"/>
        <v>0</v>
      </c>
      <c r="T608" s="37">
        <f t="shared" si="54"/>
        <v>0</v>
      </c>
      <c r="U608" s="37">
        <f t="shared" si="54"/>
        <v>0</v>
      </c>
      <c r="V608" s="37">
        <f t="shared" si="54"/>
        <v>0</v>
      </c>
      <c r="W608" s="37">
        <f t="shared" si="54"/>
        <v>0</v>
      </c>
      <c r="X608" s="37">
        <f t="shared" si="54"/>
        <v>0</v>
      </c>
      <c r="Y608" s="37">
        <f t="shared" si="54"/>
        <v>0</v>
      </c>
      <c r="Z608" s="37">
        <f t="shared" si="54"/>
        <v>0</v>
      </c>
      <c r="AA608" s="37">
        <f t="shared" si="54"/>
        <v>0</v>
      </c>
      <c r="AB608" s="37">
        <f t="shared" si="54"/>
        <v>0</v>
      </c>
      <c r="AC608" s="37">
        <f t="shared" si="54"/>
        <v>0</v>
      </c>
      <c r="AD608" s="37">
        <f t="shared" si="54"/>
        <v>0</v>
      </c>
      <c r="AE608" s="37">
        <f t="shared" si="54"/>
        <v>0</v>
      </c>
      <c r="AF608" s="37">
        <f t="shared" si="54"/>
        <v>0</v>
      </c>
      <c r="AG608" s="37">
        <f t="shared" si="54"/>
        <v>0</v>
      </c>
      <c r="AH608" s="37">
        <f t="shared" si="54"/>
        <v>0</v>
      </c>
      <c r="AI608" s="37">
        <f t="shared" si="54"/>
        <v>0</v>
      </c>
      <c r="AJ608" s="37">
        <f t="shared" si="54"/>
        <v>0</v>
      </c>
      <c r="AK608" s="37">
        <f t="shared" si="54"/>
        <v>0</v>
      </c>
      <c r="AL608" s="37">
        <f t="shared" si="54"/>
        <v>0</v>
      </c>
      <c r="AM608" s="37">
        <f t="shared" si="54"/>
        <v>0</v>
      </c>
      <c r="AN608" s="37">
        <f t="shared" si="54"/>
        <v>0</v>
      </c>
      <c r="AO608" s="37">
        <f t="shared" si="54"/>
        <v>0</v>
      </c>
      <c r="AP608" s="37">
        <f t="shared" si="54"/>
        <v>0</v>
      </c>
      <c r="AQ608" s="37">
        <f t="shared" si="54"/>
        <v>0</v>
      </c>
      <c r="AR608" s="37">
        <f t="shared" si="54"/>
        <v>0</v>
      </c>
      <c r="AS608" s="37">
        <f t="shared" si="54"/>
        <v>0</v>
      </c>
      <c r="AT608" s="37">
        <f t="shared" si="54"/>
        <v>0</v>
      </c>
      <c r="AU608" s="37">
        <f t="shared" si="54"/>
        <v>0</v>
      </c>
      <c r="AV608" s="37">
        <f t="shared" si="54"/>
        <v>0</v>
      </c>
      <c r="AW608" s="37">
        <f t="shared" si="54"/>
        <v>0</v>
      </c>
      <c r="AX608" s="37">
        <f t="shared" si="54"/>
        <v>0</v>
      </c>
      <c r="AY608" s="37">
        <f t="shared" si="54"/>
        <v>0</v>
      </c>
      <c r="AZ608" s="37">
        <f t="shared" si="54"/>
        <v>0</v>
      </c>
      <c r="BA608" s="37">
        <f t="shared" si="54"/>
        <v>0</v>
      </c>
      <c r="BB608" s="37">
        <f t="shared" si="54"/>
        <v>0</v>
      </c>
      <c r="BC608" s="37">
        <f t="shared" si="54"/>
        <v>0</v>
      </c>
      <c r="BD608" s="37">
        <f t="shared" si="54"/>
        <v>0</v>
      </c>
      <c r="BE608" s="37">
        <f t="shared" si="54"/>
        <v>0</v>
      </c>
      <c r="BG608" s="115">
        <f>SUM(L608:BE608)</f>
        <v>0</v>
      </c>
    </row>
    <row r="609" spans="11:57" ht="15" hidden="1" customHeight="1">
      <c r="K609" s="57" t="s">
        <v>5813</v>
      </c>
      <c r="L609" s="112" t="str">
        <f t="shared" ref="L609:BE609" si="55">L22</f>
        <v/>
      </c>
      <c r="M609" s="112" t="str">
        <f t="shared" si="55"/>
        <v/>
      </c>
      <c r="N609" s="112" t="str">
        <f t="shared" si="55"/>
        <v/>
      </c>
      <c r="O609" s="112" t="str">
        <f t="shared" si="55"/>
        <v/>
      </c>
      <c r="P609" s="112" t="str">
        <f t="shared" si="55"/>
        <v/>
      </c>
      <c r="Q609" s="112" t="str">
        <f t="shared" si="55"/>
        <v/>
      </c>
      <c r="R609" s="112" t="str">
        <f t="shared" si="55"/>
        <v/>
      </c>
      <c r="S609" s="112" t="str">
        <f t="shared" si="55"/>
        <v/>
      </c>
      <c r="T609" s="112" t="str">
        <f t="shared" si="55"/>
        <v/>
      </c>
      <c r="U609" s="112" t="str">
        <f t="shared" si="55"/>
        <v/>
      </c>
      <c r="V609" s="112" t="str">
        <f t="shared" si="55"/>
        <v/>
      </c>
      <c r="W609" s="112" t="str">
        <f t="shared" si="55"/>
        <v/>
      </c>
      <c r="X609" s="112" t="str">
        <f t="shared" si="55"/>
        <v/>
      </c>
      <c r="Y609" s="112" t="str">
        <f t="shared" si="55"/>
        <v/>
      </c>
      <c r="Z609" s="112" t="str">
        <f t="shared" si="55"/>
        <v/>
      </c>
      <c r="AA609" s="112" t="str">
        <f t="shared" si="55"/>
        <v/>
      </c>
      <c r="AB609" s="112" t="str">
        <f t="shared" si="55"/>
        <v/>
      </c>
      <c r="AC609" s="112" t="str">
        <f t="shared" si="55"/>
        <v/>
      </c>
      <c r="AD609" s="112" t="str">
        <f t="shared" si="55"/>
        <v/>
      </c>
      <c r="AE609" s="112" t="str">
        <f t="shared" si="55"/>
        <v/>
      </c>
      <c r="AF609" s="112" t="str">
        <f t="shared" si="55"/>
        <v/>
      </c>
      <c r="AG609" s="112" t="str">
        <f t="shared" si="55"/>
        <v/>
      </c>
      <c r="AH609" s="112" t="str">
        <f t="shared" si="55"/>
        <v/>
      </c>
      <c r="AI609" s="112" t="str">
        <f t="shared" si="55"/>
        <v/>
      </c>
      <c r="AJ609" s="112" t="str">
        <f t="shared" si="55"/>
        <v/>
      </c>
      <c r="AK609" s="112" t="str">
        <f t="shared" si="55"/>
        <v/>
      </c>
      <c r="AL609" s="112" t="str">
        <f t="shared" si="55"/>
        <v/>
      </c>
      <c r="AM609" s="112" t="str">
        <f t="shared" si="55"/>
        <v/>
      </c>
      <c r="AN609" s="112" t="str">
        <f t="shared" si="55"/>
        <v/>
      </c>
      <c r="AO609" s="112" t="str">
        <f t="shared" si="55"/>
        <v/>
      </c>
      <c r="AP609" s="112" t="str">
        <f t="shared" si="55"/>
        <v/>
      </c>
      <c r="AQ609" s="112" t="str">
        <f t="shared" si="55"/>
        <v/>
      </c>
      <c r="AR609" s="112" t="str">
        <f t="shared" si="55"/>
        <v/>
      </c>
      <c r="AS609" s="112" t="str">
        <f t="shared" si="55"/>
        <v/>
      </c>
      <c r="AT609" s="112" t="str">
        <f t="shared" si="55"/>
        <v/>
      </c>
      <c r="AU609" s="112" t="str">
        <f t="shared" si="55"/>
        <v/>
      </c>
      <c r="AV609" s="112" t="str">
        <f t="shared" si="55"/>
        <v/>
      </c>
      <c r="AW609" s="112" t="str">
        <f t="shared" si="55"/>
        <v/>
      </c>
      <c r="AX609" s="112" t="str">
        <f t="shared" si="55"/>
        <v/>
      </c>
      <c r="AY609" s="112" t="str">
        <f t="shared" si="55"/>
        <v/>
      </c>
      <c r="AZ609" s="112" t="str">
        <f t="shared" si="55"/>
        <v/>
      </c>
      <c r="BA609" s="112" t="str">
        <f t="shared" si="55"/>
        <v/>
      </c>
      <c r="BB609" s="112" t="str">
        <f t="shared" si="55"/>
        <v/>
      </c>
      <c r="BC609" s="112" t="str">
        <f t="shared" si="55"/>
        <v/>
      </c>
      <c r="BD609" s="112" t="str">
        <f t="shared" si="55"/>
        <v/>
      </c>
      <c r="BE609" s="112" t="str">
        <f t="shared" si="55"/>
        <v/>
      </c>
    </row>
    <row r="610" spans="11:57" ht="15" hidden="1" customHeight="1">
      <c r="K610" s="57" t="s">
        <v>5775</v>
      </c>
      <c r="L610" s="57">
        <f>COUNTIF(L23:L597,"NS")</f>
        <v>0</v>
      </c>
      <c r="M610" s="57">
        <f t="shared" ref="M610:BD610" si="56">COUNTIF(M23:M597,"NS")</f>
        <v>0</v>
      </c>
      <c r="N610" s="57">
        <f t="shared" si="56"/>
        <v>0</v>
      </c>
      <c r="O610" s="57">
        <f t="shared" si="56"/>
        <v>0</v>
      </c>
      <c r="P610" s="57">
        <f t="shared" si="56"/>
        <v>0</v>
      </c>
      <c r="Q610" s="57">
        <f t="shared" si="56"/>
        <v>0</v>
      </c>
      <c r="R610" s="57">
        <f t="shared" si="56"/>
        <v>0</v>
      </c>
      <c r="S610" s="57">
        <f t="shared" si="56"/>
        <v>0</v>
      </c>
      <c r="T610" s="57">
        <f t="shared" si="56"/>
        <v>0</v>
      </c>
      <c r="U610" s="57">
        <f t="shared" si="56"/>
        <v>0</v>
      </c>
      <c r="V610" s="57">
        <f t="shared" si="56"/>
        <v>0</v>
      </c>
      <c r="W610" s="57">
        <f t="shared" si="56"/>
        <v>0</v>
      </c>
      <c r="X610" s="57">
        <f t="shared" si="56"/>
        <v>0</v>
      </c>
      <c r="Y610" s="57">
        <f t="shared" si="56"/>
        <v>0</v>
      </c>
      <c r="Z610" s="57">
        <f t="shared" si="56"/>
        <v>0</v>
      </c>
      <c r="AA610" s="57">
        <f t="shared" si="56"/>
        <v>0</v>
      </c>
      <c r="AB610" s="57">
        <f t="shared" si="56"/>
        <v>0</v>
      </c>
      <c r="AC610" s="57">
        <f t="shared" si="56"/>
        <v>0</v>
      </c>
      <c r="AD610" s="57">
        <f t="shared" si="56"/>
        <v>0</v>
      </c>
      <c r="AE610" s="57">
        <f t="shared" si="56"/>
        <v>0</v>
      </c>
      <c r="AF610" s="57">
        <f t="shared" si="56"/>
        <v>0</v>
      </c>
      <c r="AG610" s="57">
        <f t="shared" si="56"/>
        <v>0</v>
      </c>
      <c r="AH610" s="57">
        <f t="shared" si="56"/>
        <v>0</v>
      </c>
      <c r="AI610" s="57">
        <f t="shared" si="56"/>
        <v>0</v>
      </c>
      <c r="AJ610" s="57">
        <f t="shared" si="56"/>
        <v>0</v>
      </c>
      <c r="AK610" s="57">
        <f t="shared" si="56"/>
        <v>0</v>
      </c>
      <c r="AL610" s="57">
        <f t="shared" si="56"/>
        <v>0</v>
      </c>
      <c r="AM610" s="57">
        <f t="shared" si="56"/>
        <v>0</v>
      </c>
      <c r="AN610" s="57">
        <f t="shared" si="56"/>
        <v>0</v>
      </c>
      <c r="AO610" s="57">
        <f t="shared" si="56"/>
        <v>0</v>
      </c>
      <c r="AP610" s="57">
        <f t="shared" si="56"/>
        <v>0</v>
      </c>
      <c r="AQ610" s="57">
        <f t="shared" si="56"/>
        <v>0</v>
      </c>
      <c r="AR610" s="57">
        <f t="shared" si="56"/>
        <v>0</v>
      </c>
      <c r="AS610" s="57">
        <f t="shared" si="56"/>
        <v>0</v>
      </c>
      <c r="AT610" s="57">
        <f t="shared" si="56"/>
        <v>0</v>
      </c>
      <c r="AU610" s="57">
        <f t="shared" si="56"/>
        <v>0</v>
      </c>
      <c r="AV610" s="57">
        <f t="shared" si="56"/>
        <v>0</v>
      </c>
      <c r="AW610" s="57">
        <f t="shared" si="56"/>
        <v>0</v>
      </c>
      <c r="AX610" s="57">
        <f t="shared" si="56"/>
        <v>0</v>
      </c>
      <c r="AY610" s="57">
        <f t="shared" si="56"/>
        <v>0</v>
      </c>
      <c r="AZ610" s="57">
        <f t="shared" si="56"/>
        <v>0</v>
      </c>
      <c r="BA610" s="57">
        <f t="shared" si="56"/>
        <v>0</v>
      </c>
      <c r="BB610" s="57">
        <f t="shared" si="56"/>
        <v>0</v>
      </c>
      <c r="BC610" s="57">
        <f t="shared" si="56"/>
        <v>0</v>
      </c>
      <c r="BD610" s="57">
        <f t="shared" si="56"/>
        <v>0</v>
      </c>
      <c r="BE610" s="57">
        <f>COUNTIF(BE23:BE597,"NS")</f>
        <v>0</v>
      </c>
    </row>
    <row r="611" spans="11:57" ht="15" hidden="1" customHeight="1">
      <c r="K611" s="57" t="s">
        <v>5814</v>
      </c>
      <c r="L611" s="57">
        <f>SUM(L23:L597)</f>
        <v>0</v>
      </c>
      <c r="M611" s="57">
        <f t="shared" ref="M611:BD611" si="57">SUM(M23:M597)</f>
        <v>0</v>
      </c>
      <c r="N611" s="57">
        <f t="shared" si="57"/>
        <v>0</v>
      </c>
      <c r="O611" s="57">
        <f t="shared" si="57"/>
        <v>0</v>
      </c>
      <c r="P611" s="57">
        <f t="shared" si="57"/>
        <v>0</v>
      </c>
      <c r="Q611" s="57">
        <f t="shared" si="57"/>
        <v>0</v>
      </c>
      <c r="R611" s="57">
        <f t="shared" si="57"/>
        <v>0</v>
      </c>
      <c r="S611" s="57">
        <f t="shared" si="57"/>
        <v>0</v>
      </c>
      <c r="T611" s="57">
        <f t="shared" si="57"/>
        <v>0</v>
      </c>
      <c r="U611" s="57">
        <f t="shared" si="57"/>
        <v>0</v>
      </c>
      <c r="V611" s="57">
        <f t="shared" si="57"/>
        <v>0</v>
      </c>
      <c r="W611" s="57">
        <f t="shared" si="57"/>
        <v>0</v>
      </c>
      <c r="X611" s="57">
        <f t="shared" si="57"/>
        <v>0</v>
      </c>
      <c r="Y611" s="57">
        <f t="shared" si="57"/>
        <v>0</v>
      </c>
      <c r="Z611" s="57">
        <f t="shared" si="57"/>
        <v>0</v>
      </c>
      <c r="AA611" s="57">
        <f t="shared" si="57"/>
        <v>0</v>
      </c>
      <c r="AB611" s="57">
        <f t="shared" si="57"/>
        <v>0</v>
      </c>
      <c r="AC611" s="57">
        <f t="shared" si="57"/>
        <v>0</v>
      </c>
      <c r="AD611" s="57">
        <f t="shared" si="57"/>
        <v>0</v>
      </c>
      <c r="AE611" s="57">
        <f t="shared" si="57"/>
        <v>0</v>
      </c>
      <c r="AF611" s="57">
        <f t="shared" si="57"/>
        <v>0</v>
      </c>
      <c r="AG611" s="57">
        <f t="shared" si="57"/>
        <v>0</v>
      </c>
      <c r="AH611" s="57">
        <f t="shared" si="57"/>
        <v>0</v>
      </c>
      <c r="AI611" s="57">
        <f t="shared" si="57"/>
        <v>0</v>
      </c>
      <c r="AJ611" s="57">
        <f t="shared" si="57"/>
        <v>0</v>
      </c>
      <c r="AK611" s="57">
        <f t="shared" si="57"/>
        <v>0</v>
      </c>
      <c r="AL611" s="57">
        <f t="shared" si="57"/>
        <v>0</v>
      </c>
      <c r="AM611" s="57">
        <f t="shared" si="57"/>
        <v>0</v>
      </c>
      <c r="AN611" s="57">
        <f t="shared" si="57"/>
        <v>0</v>
      </c>
      <c r="AO611" s="57">
        <f t="shared" si="57"/>
        <v>0</v>
      </c>
      <c r="AP611" s="57">
        <f t="shared" si="57"/>
        <v>0</v>
      </c>
      <c r="AQ611" s="57">
        <f t="shared" si="57"/>
        <v>0</v>
      </c>
      <c r="AR611" s="57">
        <f t="shared" si="57"/>
        <v>0</v>
      </c>
      <c r="AS611" s="57">
        <f t="shared" si="57"/>
        <v>0</v>
      </c>
      <c r="AT611" s="57">
        <f t="shared" si="57"/>
        <v>0</v>
      </c>
      <c r="AU611" s="57">
        <f t="shared" si="57"/>
        <v>0</v>
      </c>
      <c r="AV611" s="57">
        <f t="shared" si="57"/>
        <v>0</v>
      </c>
      <c r="AW611" s="57">
        <f t="shared" si="57"/>
        <v>0</v>
      </c>
      <c r="AX611" s="57">
        <f t="shared" si="57"/>
        <v>0</v>
      </c>
      <c r="AY611" s="57">
        <f t="shared" si="57"/>
        <v>0</v>
      </c>
      <c r="AZ611" s="57">
        <f t="shared" si="57"/>
        <v>0</v>
      </c>
      <c r="BA611" s="57">
        <f t="shared" si="57"/>
        <v>0</v>
      </c>
      <c r="BB611" s="57">
        <f t="shared" si="57"/>
        <v>0</v>
      </c>
      <c r="BC611" s="57">
        <f t="shared" si="57"/>
        <v>0</v>
      </c>
      <c r="BD611" s="57">
        <f t="shared" si="57"/>
        <v>0</v>
      </c>
      <c r="BE611" s="57">
        <f>SUM(BE23:BE597)</f>
        <v>0</v>
      </c>
    </row>
    <row r="612" spans="11:57" ht="15" hidden="1" customHeight="1">
      <c r="K612" s="57" t="s">
        <v>5815</v>
      </c>
      <c r="L612" s="101">
        <f>IF($BG$20=$BH$20, 0, IF(OR(AND(L609=0,L610&gt;0),AND(L609="NS",L611&gt;0),AND(L609="NS",L611=0,L610=0)),1,IF(OR(AND(L609="NS",L611=0,L610&gt;0),L609=L611,AND(L609="NA",COUNTA(L23:L597)=0)),0,1)))</f>
        <v>0</v>
      </c>
      <c r="M612" s="101">
        <f t="shared" ref="M612:BE612" si="58">IF($BG$20=$BH$20, 0, IF(OR(AND(M609=0,M610&gt;0),AND(M609="NS",M611&gt;0),AND(M609="NS",M611=0,M610=0)),1,IF(OR(AND(M609="NS",M611=0,M610&gt;0),M609=M611,AND(M609="NA",COUNTA(M23:M597)=0)),0,1)))</f>
        <v>0</v>
      </c>
      <c r="N612" s="101">
        <f t="shared" si="58"/>
        <v>0</v>
      </c>
      <c r="O612" s="101">
        <f t="shared" si="58"/>
        <v>0</v>
      </c>
      <c r="P612" s="101">
        <f t="shared" si="58"/>
        <v>0</v>
      </c>
      <c r="Q612" s="101">
        <f t="shared" si="58"/>
        <v>0</v>
      </c>
      <c r="R612" s="101">
        <f t="shared" si="58"/>
        <v>0</v>
      </c>
      <c r="S612" s="101">
        <f t="shared" si="58"/>
        <v>0</v>
      </c>
      <c r="T612" s="101">
        <f t="shared" si="58"/>
        <v>0</v>
      </c>
      <c r="U612" s="101">
        <f t="shared" si="58"/>
        <v>0</v>
      </c>
      <c r="V612" s="101">
        <f t="shared" si="58"/>
        <v>0</v>
      </c>
      <c r="W612" s="101">
        <f t="shared" si="58"/>
        <v>0</v>
      </c>
      <c r="X612" s="101">
        <f t="shared" si="58"/>
        <v>0</v>
      </c>
      <c r="Y612" s="101">
        <f t="shared" si="58"/>
        <v>0</v>
      </c>
      <c r="Z612" s="101">
        <f t="shared" si="58"/>
        <v>0</v>
      </c>
      <c r="AA612" s="101">
        <f t="shared" si="58"/>
        <v>0</v>
      </c>
      <c r="AB612" s="101">
        <f t="shared" si="58"/>
        <v>0</v>
      </c>
      <c r="AC612" s="101">
        <f t="shared" si="58"/>
        <v>0</v>
      </c>
      <c r="AD612" s="101">
        <f t="shared" si="58"/>
        <v>0</v>
      </c>
      <c r="AE612" s="101">
        <f t="shared" si="58"/>
        <v>0</v>
      </c>
      <c r="AF612" s="101">
        <f t="shared" si="58"/>
        <v>0</v>
      </c>
      <c r="AG612" s="101">
        <f t="shared" si="58"/>
        <v>0</v>
      </c>
      <c r="AH612" s="101">
        <f t="shared" si="58"/>
        <v>0</v>
      </c>
      <c r="AI612" s="101">
        <f t="shared" si="58"/>
        <v>0</v>
      </c>
      <c r="AJ612" s="101">
        <f t="shared" si="58"/>
        <v>0</v>
      </c>
      <c r="AK612" s="101">
        <f t="shared" si="58"/>
        <v>0</v>
      </c>
      <c r="AL612" s="101">
        <f t="shared" si="58"/>
        <v>0</v>
      </c>
      <c r="AM612" s="101">
        <f t="shared" si="58"/>
        <v>0</v>
      </c>
      <c r="AN612" s="101">
        <f t="shared" si="58"/>
        <v>0</v>
      </c>
      <c r="AO612" s="101">
        <f t="shared" si="58"/>
        <v>0</v>
      </c>
      <c r="AP612" s="101">
        <f t="shared" si="58"/>
        <v>0</v>
      </c>
      <c r="AQ612" s="101">
        <f t="shared" si="58"/>
        <v>0</v>
      </c>
      <c r="AR612" s="101">
        <f t="shared" si="58"/>
        <v>0</v>
      </c>
      <c r="AS612" s="101">
        <f t="shared" si="58"/>
        <v>0</v>
      </c>
      <c r="AT612" s="101">
        <f t="shared" si="58"/>
        <v>0</v>
      </c>
      <c r="AU612" s="101">
        <f t="shared" si="58"/>
        <v>0</v>
      </c>
      <c r="AV612" s="101">
        <f t="shared" si="58"/>
        <v>0</v>
      </c>
      <c r="AW612" s="101">
        <f t="shared" si="58"/>
        <v>0</v>
      </c>
      <c r="AX612" s="101">
        <f t="shared" si="58"/>
        <v>0</v>
      </c>
      <c r="AY612" s="101">
        <f t="shared" si="58"/>
        <v>0</v>
      </c>
      <c r="AZ612" s="101">
        <f t="shared" si="58"/>
        <v>0</v>
      </c>
      <c r="BA612" s="101">
        <f t="shared" si="58"/>
        <v>0</v>
      </c>
      <c r="BB612" s="101">
        <f t="shared" si="58"/>
        <v>0</v>
      </c>
      <c r="BC612" s="101">
        <f t="shared" si="58"/>
        <v>0</v>
      </c>
      <c r="BD612" s="101">
        <f t="shared" si="58"/>
        <v>0</v>
      </c>
      <c r="BE612" s="101">
        <f t="shared" si="58"/>
        <v>0</v>
      </c>
    </row>
  </sheetData>
  <sheetProtection algorithmName="SHA-512" hashValue="hi51yhjee+PiUja9WDG8c4EIFdW8vIeDnR4WHIcZiqz46WBdcRyejqqAWdJYCsy95YXjQOzN+wT8iKx8texDvQ==" saltValue="aZ+fgTpovxhiqK7H4u7q+A==" spinCount="100000" sheet="1" objects="1" scenarios="1"/>
  <mergeCells count="1177">
    <mergeCell ref="B602:AD602"/>
    <mergeCell ref="B603:AD603"/>
    <mergeCell ref="B604:AD604"/>
    <mergeCell ref="B19:V19"/>
    <mergeCell ref="W19:AO19"/>
    <mergeCell ref="AP19:BE19"/>
    <mergeCell ref="B598:AD598"/>
    <mergeCell ref="D597:F597"/>
    <mergeCell ref="G597:J597"/>
    <mergeCell ref="C599:BE599"/>
    <mergeCell ref="C600:BE600"/>
    <mergeCell ref="B5:BE5"/>
    <mergeCell ref="D594:F594"/>
    <mergeCell ref="G594:J594"/>
    <mergeCell ref="D595:F595"/>
    <mergeCell ref="G595:J595"/>
    <mergeCell ref="D596:F596"/>
    <mergeCell ref="G596:J596"/>
    <mergeCell ref="D591:F591"/>
    <mergeCell ref="G591:J591"/>
    <mergeCell ref="D592:F592"/>
    <mergeCell ref="G592:J592"/>
    <mergeCell ref="D593:F593"/>
    <mergeCell ref="G593:J593"/>
    <mergeCell ref="D588:F588"/>
    <mergeCell ref="G588:J588"/>
    <mergeCell ref="D589:F589"/>
    <mergeCell ref="G589:J589"/>
    <mergeCell ref="D590:F590"/>
    <mergeCell ref="G590:J590"/>
    <mergeCell ref="D585:F585"/>
    <mergeCell ref="G585:J585"/>
    <mergeCell ref="D586:F586"/>
    <mergeCell ref="G586:J586"/>
    <mergeCell ref="D587:F587"/>
    <mergeCell ref="G587:J587"/>
    <mergeCell ref="D582:F582"/>
    <mergeCell ref="G582:J582"/>
    <mergeCell ref="D583:F583"/>
    <mergeCell ref="G583:J583"/>
    <mergeCell ref="D584:F584"/>
    <mergeCell ref="G584:J584"/>
    <mergeCell ref="D579:F579"/>
    <mergeCell ref="G579:J579"/>
    <mergeCell ref="D580:F580"/>
    <mergeCell ref="G580:J580"/>
    <mergeCell ref="D581:F581"/>
    <mergeCell ref="G581:J581"/>
    <mergeCell ref="D576:F576"/>
    <mergeCell ref="G576:J576"/>
    <mergeCell ref="D577:F577"/>
    <mergeCell ref="G577:J577"/>
    <mergeCell ref="D578:F578"/>
    <mergeCell ref="G578:J578"/>
    <mergeCell ref="D573:F573"/>
    <mergeCell ref="G573:J573"/>
    <mergeCell ref="D574:F574"/>
    <mergeCell ref="G574:J574"/>
    <mergeCell ref="D575:F575"/>
    <mergeCell ref="G575:J575"/>
    <mergeCell ref="D570:F570"/>
    <mergeCell ref="G570:J570"/>
    <mergeCell ref="D571:F571"/>
    <mergeCell ref="G571:J571"/>
    <mergeCell ref="D572:F572"/>
    <mergeCell ref="G572:J572"/>
    <mergeCell ref="D567:F567"/>
    <mergeCell ref="G567:J567"/>
    <mergeCell ref="D568:F568"/>
    <mergeCell ref="G568:J568"/>
    <mergeCell ref="D569:F569"/>
    <mergeCell ref="G569:J569"/>
    <mergeCell ref="D564:F564"/>
    <mergeCell ref="G564:J564"/>
    <mergeCell ref="D565:F565"/>
    <mergeCell ref="G565:J565"/>
    <mergeCell ref="D566:F566"/>
    <mergeCell ref="G566:J566"/>
    <mergeCell ref="D561:F561"/>
    <mergeCell ref="G561:J561"/>
    <mergeCell ref="D562:F562"/>
    <mergeCell ref="G562:J562"/>
    <mergeCell ref="D563:F563"/>
    <mergeCell ref="G563:J563"/>
    <mergeCell ref="D558:F558"/>
    <mergeCell ref="G558:J558"/>
    <mergeCell ref="D559:F559"/>
    <mergeCell ref="G559:J559"/>
    <mergeCell ref="D560:F560"/>
    <mergeCell ref="G560:J560"/>
    <mergeCell ref="D555:F555"/>
    <mergeCell ref="G555:J555"/>
    <mergeCell ref="D556:F556"/>
    <mergeCell ref="G556:J556"/>
    <mergeCell ref="D557:F557"/>
    <mergeCell ref="G557:J557"/>
    <mergeCell ref="D552:F552"/>
    <mergeCell ref="G552:J552"/>
    <mergeCell ref="D553:F553"/>
    <mergeCell ref="G553:J553"/>
    <mergeCell ref="D554:F554"/>
    <mergeCell ref="G554:J554"/>
    <mergeCell ref="D549:F549"/>
    <mergeCell ref="G549:J549"/>
    <mergeCell ref="D550:F550"/>
    <mergeCell ref="G550:J550"/>
    <mergeCell ref="D551:F551"/>
    <mergeCell ref="G551:J551"/>
    <mergeCell ref="D546:F546"/>
    <mergeCell ref="G546:J546"/>
    <mergeCell ref="D547:F547"/>
    <mergeCell ref="G547:J547"/>
    <mergeCell ref="D548:F548"/>
    <mergeCell ref="G548:J548"/>
    <mergeCell ref="D543:F543"/>
    <mergeCell ref="G543:J543"/>
    <mergeCell ref="D544:F544"/>
    <mergeCell ref="G544:J544"/>
    <mergeCell ref="D545:F545"/>
    <mergeCell ref="G545:J545"/>
    <mergeCell ref="D540:F540"/>
    <mergeCell ref="G540:J540"/>
    <mergeCell ref="D541:F541"/>
    <mergeCell ref="G541:J541"/>
    <mergeCell ref="D542:F542"/>
    <mergeCell ref="G542:J542"/>
    <mergeCell ref="D537:F537"/>
    <mergeCell ref="G537:J537"/>
    <mergeCell ref="D538:F538"/>
    <mergeCell ref="G538:J538"/>
    <mergeCell ref="D539:F539"/>
    <mergeCell ref="G539:J539"/>
    <mergeCell ref="D534:F534"/>
    <mergeCell ref="G534:J534"/>
    <mergeCell ref="D535:F535"/>
    <mergeCell ref="G535:J535"/>
    <mergeCell ref="D536:F536"/>
    <mergeCell ref="G536:J536"/>
    <mergeCell ref="D531:F531"/>
    <mergeCell ref="G531:J531"/>
    <mergeCell ref="D532:F532"/>
    <mergeCell ref="G532:J532"/>
    <mergeCell ref="D533:F533"/>
    <mergeCell ref="G533:J533"/>
    <mergeCell ref="D528:F528"/>
    <mergeCell ref="G528:J528"/>
    <mergeCell ref="D529:F529"/>
    <mergeCell ref="G529:J529"/>
    <mergeCell ref="D530:F530"/>
    <mergeCell ref="G530:J530"/>
    <mergeCell ref="D525:F525"/>
    <mergeCell ref="G525:J525"/>
    <mergeCell ref="D526:F526"/>
    <mergeCell ref="G526:J526"/>
    <mergeCell ref="D527:F527"/>
    <mergeCell ref="G527:J527"/>
    <mergeCell ref="D522:F522"/>
    <mergeCell ref="G522:J522"/>
    <mergeCell ref="D523:F523"/>
    <mergeCell ref="G523:J523"/>
    <mergeCell ref="D524:F524"/>
    <mergeCell ref="G524:J524"/>
    <mergeCell ref="D519:F519"/>
    <mergeCell ref="G519:J519"/>
    <mergeCell ref="D520:F520"/>
    <mergeCell ref="G520:J520"/>
    <mergeCell ref="D521:F521"/>
    <mergeCell ref="G521:J521"/>
    <mergeCell ref="D516:F516"/>
    <mergeCell ref="G516:J516"/>
    <mergeCell ref="D517:F517"/>
    <mergeCell ref="G517:J517"/>
    <mergeCell ref="D518:F518"/>
    <mergeCell ref="G518:J518"/>
    <mergeCell ref="D513:F513"/>
    <mergeCell ref="G513:J513"/>
    <mergeCell ref="D514:F514"/>
    <mergeCell ref="G514:J514"/>
    <mergeCell ref="D515:F515"/>
    <mergeCell ref="G515:J515"/>
    <mergeCell ref="D510:F510"/>
    <mergeCell ref="G510:J510"/>
    <mergeCell ref="D511:F511"/>
    <mergeCell ref="G511:J511"/>
    <mergeCell ref="D512:F512"/>
    <mergeCell ref="G512:J512"/>
    <mergeCell ref="D507:F507"/>
    <mergeCell ref="G507:J507"/>
    <mergeCell ref="D508:F508"/>
    <mergeCell ref="G508:J508"/>
    <mergeCell ref="D509:F509"/>
    <mergeCell ref="G509:J509"/>
    <mergeCell ref="D504:F504"/>
    <mergeCell ref="G504:J504"/>
    <mergeCell ref="D505:F505"/>
    <mergeCell ref="G505:J505"/>
    <mergeCell ref="D506:F506"/>
    <mergeCell ref="G506:J506"/>
    <mergeCell ref="D501:F501"/>
    <mergeCell ref="G501:J501"/>
    <mergeCell ref="D502:F502"/>
    <mergeCell ref="G502:J502"/>
    <mergeCell ref="D503:F503"/>
    <mergeCell ref="G503:J503"/>
    <mergeCell ref="D498:F498"/>
    <mergeCell ref="G498:J498"/>
    <mergeCell ref="D499:F499"/>
    <mergeCell ref="G499:J499"/>
    <mergeCell ref="D500:F500"/>
    <mergeCell ref="G500:J500"/>
    <mergeCell ref="D495:F495"/>
    <mergeCell ref="G495:J495"/>
    <mergeCell ref="D496:F496"/>
    <mergeCell ref="G496:J496"/>
    <mergeCell ref="D497:F497"/>
    <mergeCell ref="G497:J497"/>
    <mergeCell ref="D492:F492"/>
    <mergeCell ref="G492:J492"/>
    <mergeCell ref="D493:F493"/>
    <mergeCell ref="G493:J493"/>
    <mergeCell ref="D494:F494"/>
    <mergeCell ref="G494:J494"/>
    <mergeCell ref="D489:F489"/>
    <mergeCell ref="G489:J489"/>
    <mergeCell ref="D490:F490"/>
    <mergeCell ref="G490:J490"/>
    <mergeCell ref="D491:F491"/>
    <mergeCell ref="G491:J491"/>
    <mergeCell ref="D486:F486"/>
    <mergeCell ref="G486:J486"/>
    <mergeCell ref="D487:F487"/>
    <mergeCell ref="G487:J487"/>
    <mergeCell ref="D488:F488"/>
    <mergeCell ref="G488:J488"/>
    <mergeCell ref="D483:F483"/>
    <mergeCell ref="G483:J483"/>
    <mergeCell ref="D484:F484"/>
    <mergeCell ref="G484:J484"/>
    <mergeCell ref="D485:F485"/>
    <mergeCell ref="G485:J485"/>
    <mergeCell ref="D480:F480"/>
    <mergeCell ref="G480:J480"/>
    <mergeCell ref="D481:F481"/>
    <mergeCell ref="G481:J481"/>
    <mergeCell ref="D482:F482"/>
    <mergeCell ref="G482:J482"/>
    <mergeCell ref="D477:F477"/>
    <mergeCell ref="G477:J477"/>
    <mergeCell ref="D478:F478"/>
    <mergeCell ref="G478:J478"/>
    <mergeCell ref="D479:F479"/>
    <mergeCell ref="G479:J479"/>
    <mergeCell ref="D474:F474"/>
    <mergeCell ref="G474:J474"/>
    <mergeCell ref="D475:F475"/>
    <mergeCell ref="G475:J475"/>
    <mergeCell ref="D476:F476"/>
    <mergeCell ref="G476:J476"/>
    <mergeCell ref="D471:F471"/>
    <mergeCell ref="G471:J471"/>
    <mergeCell ref="D472:F472"/>
    <mergeCell ref="G472:J472"/>
    <mergeCell ref="D473:F473"/>
    <mergeCell ref="G473:J473"/>
    <mergeCell ref="D468:F468"/>
    <mergeCell ref="G468:J468"/>
    <mergeCell ref="D469:F469"/>
    <mergeCell ref="G469:J469"/>
    <mergeCell ref="D470:F470"/>
    <mergeCell ref="G470:J470"/>
    <mergeCell ref="D465:F465"/>
    <mergeCell ref="G465:J465"/>
    <mergeCell ref="D466:F466"/>
    <mergeCell ref="G466:J466"/>
    <mergeCell ref="D467:F467"/>
    <mergeCell ref="G467:J467"/>
    <mergeCell ref="D462:F462"/>
    <mergeCell ref="G462:J462"/>
    <mergeCell ref="D463:F463"/>
    <mergeCell ref="G463:J463"/>
    <mergeCell ref="D464:F464"/>
    <mergeCell ref="G464:J464"/>
    <mergeCell ref="D459:F459"/>
    <mergeCell ref="G459:J459"/>
    <mergeCell ref="D460:F460"/>
    <mergeCell ref="G460:J460"/>
    <mergeCell ref="D461:F461"/>
    <mergeCell ref="G461:J461"/>
    <mergeCell ref="D456:F456"/>
    <mergeCell ref="G456:J456"/>
    <mergeCell ref="D457:F457"/>
    <mergeCell ref="G457:J457"/>
    <mergeCell ref="D458:F458"/>
    <mergeCell ref="G458:J458"/>
    <mergeCell ref="D453:F453"/>
    <mergeCell ref="G453:J453"/>
    <mergeCell ref="D454:F454"/>
    <mergeCell ref="G454:J454"/>
    <mergeCell ref="D455:F455"/>
    <mergeCell ref="G455:J455"/>
    <mergeCell ref="D450:F450"/>
    <mergeCell ref="G450:J450"/>
    <mergeCell ref="D451:F451"/>
    <mergeCell ref="G451:J451"/>
    <mergeCell ref="D452:F452"/>
    <mergeCell ref="G452:J452"/>
    <mergeCell ref="D447:F447"/>
    <mergeCell ref="G447:J447"/>
    <mergeCell ref="D448:F448"/>
    <mergeCell ref="G448:J448"/>
    <mergeCell ref="D449:F449"/>
    <mergeCell ref="G449:J449"/>
    <mergeCell ref="D444:F444"/>
    <mergeCell ref="G444:J444"/>
    <mergeCell ref="D445:F445"/>
    <mergeCell ref="G445:J445"/>
    <mergeCell ref="D446:F446"/>
    <mergeCell ref="G446:J446"/>
    <mergeCell ref="D441:F441"/>
    <mergeCell ref="G441:J441"/>
    <mergeCell ref="D442:F442"/>
    <mergeCell ref="G442:J442"/>
    <mergeCell ref="D443:F443"/>
    <mergeCell ref="G443:J443"/>
    <mergeCell ref="D438:F438"/>
    <mergeCell ref="G438:J438"/>
    <mergeCell ref="D439:F439"/>
    <mergeCell ref="G439:J439"/>
    <mergeCell ref="D440:F440"/>
    <mergeCell ref="G440:J440"/>
    <mergeCell ref="D435:F435"/>
    <mergeCell ref="G435:J435"/>
    <mergeCell ref="D436:F436"/>
    <mergeCell ref="G436:J436"/>
    <mergeCell ref="D437:F437"/>
    <mergeCell ref="G437:J437"/>
    <mergeCell ref="D432:F432"/>
    <mergeCell ref="G432:J432"/>
    <mergeCell ref="D433:F433"/>
    <mergeCell ref="G433:J433"/>
    <mergeCell ref="D434:F434"/>
    <mergeCell ref="G434:J434"/>
    <mergeCell ref="D429:F429"/>
    <mergeCell ref="G429:J429"/>
    <mergeCell ref="D430:F430"/>
    <mergeCell ref="G430:J430"/>
    <mergeCell ref="D431:F431"/>
    <mergeCell ref="G431:J431"/>
    <mergeCell ref="D426:F426"/>
    <mergeCell ref="G426:J426"/>
    <mergeCell ref="D427:F427"/>
    <mergeCell ref="G427:J427"/>
    <mergeCell ref="D428:F428"/>
    <mergeCell ref="G428:J428"/>
    <mergeCell ref="D423:F423"/>
    <mergeCell ref="G423:J423"/>
    <mergeCell ref="D424:F424"/>
    <mergeCell ref="G424:J424"/>
    <mergeCell ref="D425:F425"/>
    <mergeCell ref="G425:J425"/>
    <mergeCell ref="D420:F420"/>
    <mergeCell ref="G420:J420"/>
    <mergeCell ref="D421:F421"/>
    <mergeCell ref="G421:J421"/>
    <mergeCell ref="D422:F422"/>
    <mergeCell ref="G422:J422"/>
    <mergeCell ref="D417:F417"/>
    <mergeCell ref="G417:J417"/>
    <mergeCell ref="D418:F418"/>
    <mergeCell ref="G418:J418"/>
    <mergeCell ref="D419:F419"/>
    <mergeCell ref="G419:J419"/>
    <mergeCell ref="D414:F414"/>
    <mergeCell ref="G414:J414"/>
    <mergeCell ref="D415:F415"/>
    <mergeCell ref="G415:J415"/>
    <mergeCell ref="D416:F416"/>
    <mergeCell ref="G416:J416"/>
    <mergeCell ref="D411:F411"/>
    <mergeCell ref="G411:J411"/>
    <mergeCell ref="D412:F412"/>
    <mergeCell ref="G412:J412"/>
    <mergeCell ref="D413:F413"/>
    <mergeCell ref="G413:J413"/>
    <mergeCell ref="D408:F408"/>
    <mergeCell ref="G408:J408"/>
    <mergeCell ref="D409:F409"/>
    <mergeCell ref="G409:J409"/>
    <mergeCell ref="D410:F410"/>
    <mergeCell ref="G410:J410"/>
    <mergeCell ref="D405:F405"/>
    <mergeCell ref="G405:J405"/>
    <mergeCell ref="D406:F406"/>
    <mergeCell ref="G406:J406"/>
    <mergeCell ref="D407:F407"/>
    <mergeCell ref="G407:J407"/>
    <mergeCell ref="D402:F402"/>
    <mergeCell ref="G402:J402"/>
    <mergeCell ref="D403:F403"/>
    <mergeCell ref="G403:J403"/>
    <mergeCell ref="D404:F404"/>
    <mergeCell ref="G404:J404"/>
    <mergeCell ref="D399:F399"/>
    <mergeCell ref="G399:J399"/>
    <mergeCell ref="D400:F400"/>
    <mergeCell ref="G400:J400"/>
    <mergeCell ref="D401:F401"/>
    <mergeCell ref="G401:J401"/>
    <mergeCell ref="D396:F396"/>
    <mergeCell ref="G396:J396"/>
    <mergeCell ref="D397:F397"/>
    <mergeCell ref="G397:J397"/>
    <mergeCell ref="D398:F398"/>
    <mergeCell ref="G398:J398"/>
    <mergeCell ref="D393:F393"/>
    <mergeCell ref="G393:J393"/>
    <mergeCell ref="D394:F394"/>
    <mergeCell ref="G394:J394"/>
    <mergeCell ref="D395:F395"/>
    <mergeCell ref="G395:J395"/>
    <mergeCell ref="D390:F390"/>
    <mergeCell ref="G390:J390"/>
    <mergeCell ref="D391:F391"/>
    <mergeCell ref="G391:J391"/>
    <mergeCell ref="D392:F392"/>
    <mergeCell ref="G392:J392"/>
    <mergeCell ref="D387:F387"/>
    <mergeCell ref="G387:J387"/>
    <mergeCell ref="D388:F388"/>
    <mergeCell ref="G388:J388"/>
    <mergeCell ref="D389:F389"/>
    <mergeCell ref="G389:J389"/>
    <mergeCell ref="D384:F384"/>
    <mergeCell ref="G384:J384"/>
    <mergeCell ref="D385:F385"/>
    <mergeCell ref="G385:J385"/>
    <mergeCell ref="D386:F386"/>
    <mergeCell ref="G386:J386"/>
    <mergeCell ref="D381:F381"/>
    <mergeCell ref="G381:J381"/>
    <mergeCell ref="D382:F382"/>
    <mergeCell ref="G382:J382"/>
    <mergeCell ref="D383:F383"/>
    <mergeCell ref="G383:J383"/>
    <mergeCell ref="D378:F378"/>
    <mergeCell ref="G378:J378"/>
    <mergeCell ref="D379:F379"/>
    <mergeCell ref="G379:J379"/>
    <mergeCell ref="D380:F380"/>
    <mergeCell ref="G380:J380"/>
    <mergeCell ref="D375:F375"/>
    <mergeCell ref="G375:J375"/>
    <mergeCell ref="D376:F376"/>
    <mergeCell ref="G376:J376"/>
    <mergeCell ref="D377:F377"/>
    <mergeCell ref="G377:J377"/>
    <mergeCell ref="D372:F372"/>
    <mergeCell ref="G372:J372"/>
    <mergeCell ref="D373:F373"/>
    <mergeCell ref="G373:J373"/>
    <mergeCell ref="D374:F374"/>
    <mergeCell ref="G374:J374"/>
    <mergeCell ref="D369:F369"/>
    <mergeCell ref="G369:J369"/>
    <mergeCell ref="D370:F370"/>
    <mergeCell ref="G370:J370"/>
    <mergeCell ref="D371:F371"/>
    <mergeCell ref="G371:J371"/>
    <mergeCell ref="D366:F366"/>
    <mergeCell ref="G366:J366"/>
    <mergeCell ref="D367:F367"/>
    <mergeCell ref="G367:J367"/>
    <mergeCell ref="D368:F368"/>
    <mergeCell ref="G368:J368"/>
    <mergeCell ref="D363:F363"/>
    <mergeCell ref="G363:J363"/>
    <mergeCell ref="D364:F364"/>
    <mergeCell ref="G364:J364"/>
    <mergeCell ref="D365:F365"/>
    <mergeCell ref="G365:J365"/>
    <mergeCell ref="D360:F360"/>
    <mergeCell ref="G360:J360"/>
    <mergeCell ref="D361:F361"/>
    <mergeCell ref="G361:J361"/>
    <mergeCell ref="D362:F362"/>
    <mergeCell ref="G362:J362"/>
    <mergeCell ref="D357:F357"/>
    <mergeCell ref="G357:J357"/>
    <mergeCell ref="D358:F358"/>
    <mergeCell ref="G358:J358"/>
    <mergeCell ref="D359:F359"/>
    <mergeCell ref="G359:J359"/>
    <mergeCell ref="D354:F354"/>
    <mergeCell ref="G354:J354"/>
    <mergeCell ref="D355:F355"/>
    <mergeCell ref="G355:J355"/>
    <mergeCell ref="D356:F356"/>
    <mergeCell ref="G356:J356"/>
    <mergeCell ref="D351:F351"/>
    <mergeCell ref="G351:J351"/>
    <mergeCell ref="D352:F352"/>
    <mergeCell ref="G352:J352"/>
    <mergeCell ref="D353:F353"/>
    <mergeCell ref="G353:J353"/>
    <mergeCell ref="D348:F348"/>
    <mergeCell ref="G348:J348"/>
    <mergeCell ref="D349:F349"/>
    <mergeCell ref="G349:J349"/>
    <mergeCell ref="D350:F350"/>
    <mergeCell ref="G350:J350"/>
    <mergeCell ref="D345:F345"/>
    <mergeCell ref="G345:J345"/>
    <mergeCell ref="D346:F346"/>
    <mergeCell ref="G346:J346"/>
    <mergeCell ref="D347:F347"/>
    <mergeCell ref="G347:J347"/>
    <mergeCell ref="D342:F342"/>
    <mergeCell ref="G342:J342"/>
    <mergeCell ref="D343:F343"/>
    <mergeCell ref="G343:J343"/>
    <mergeCell ref="D344:F344"/>
    <mergeCell ref="G344:J344"/>
    <mergeCell ref="D339:F339"/>
    <mergeCell ref="G339:J339"/>
    <mergeCell ref="D340:F340"/>
    <mergeCell ref="G340:J340"/>
    <mergeCell ref="D341:F341"/>
    <mergeCell ref="G341:J341"/>
    <mergeCell ref="D336:F336"/>
    <mergeCell ref="G336:J336"/>
    <mergeCell ref="D337:F337"/>
    <mergeCell ref="G337:J337"/>
    <mergeCell ref="D338:F338"/>
    <mergeCell ref="G338:J338"/>
    <mergeCell ref="D333:F333"/>
    <mergeCell ref="G333:J333"/>
    <mergeCell ref="D334:F334"/>
    <mergeCell ref="G334:J334"/>
    <mergeCell ref="D335:F335"/>
    <mergeCell ref="G335:J335"/>
    <mergeCell ref="D330:F330"/>
    <mergeCell ref="G330:J330"/>
    <mergeCell ref="D331:F331"/>
    <mergeCell ref="G331:J331"/>
    <mergeCell ref="D332:F332"/>
    <mergeCell ref="G332:J332"/>
    <mergeCell ref="D327:F327"/>
    <mergeCell ref="G327:J327"/>
    <mergeCell ref="D328:F328"/>
    <mergeCell ref="G328:J328"/>
    <mergeCell ref="D329:F329"/>
    <mergeCell ref="G329:J329"/>
    <mergeCell ref="D324:F324"/>
    <mergeCell ref="G324:J324"/>
    <mergeCell ref="D325:F325"/>
    <mergeCell ref="G325:J325"/>
    <mergeCell ref="D326:F326"/>
    <mergeCell ref="G326:J326"/>
    <mergeCell ref="D321:F321"/>
    <mergeCell ref="G321:J321"/>
    <mergeCell ref="D322:F322"/>
    <mergeCell ref="G322:J322"/>
    <mergeCell ref="D323:F323"/>
    <mergeCell ref="G323:J323"/>
    <mergeCell ref="D318:F318"/>
    <mergeCell ref="G318:J318"/>
    <mergeCell ref="D319:F319"/>
    <mergeCell ref="G319:J319"/>
    <mergeCell ref="D320:F320"/>
    <mergeCell ref="G320:J320"/>
    <mergeCell ref="D315:F315"/>
    <mergeCell ref="G315:J315"/>
    <mergeCell ref="D316:F316"/>
    <mergeCell ref="G316:J316"/>
    <mergeCell ref="D317:F317"/>
    <mergeCell ref="G317:J317"/>
    <mergeCell ref="D312:F312"/>
    <mergeCell ref="G312:J312"/>
    <mergeCell ref="D313:F313"/>
    <mergeCell ref="G313:J313"/>
    <mergeCell ref="D314:F314"/>
    <mergeCell ref="G314:J314"/>
    <mergeCell ref="D309:F309"/>
    <mergeCell ref="G309:J309"/>
    <mergeCell ref="D310:F310"/>
    <mergeCell ref="G310:J310"/>
    <mergeCell ref="D311:F311"/>
    <mergeCell ref="G311:J311"/>
    <mergeCell ref="D306:F306"/>
    <mergeCell ref="G306:J306"/>
    <mergeCell ref="D307:F307"/>
    <mergeCell ref="G307:J307"/>
    <mergeCell ref="D308:F308"/>
    <mergeCell ref="G308:J308"/>
    <mergeCell ref="D303:F303"/>
    <mergeCell ref="G303:J303"/>
    <mergeCell ref="D304:F304"/>
    <mergeCell ref="G304:J304"/>
    <mergeCell ref="D305:F305"/>
    <mergeCell ref="G305:J305"/>
    <mergeCell ref="D300:F300"/>
    <mergeCell ref="G300:J300"/>
    <mergeCell ref="D301:F301"/>
    <mergeCell ref="G301:J301"/>
    <mergeCell ref="D302:F302"/>
    <mergeCell ref="G302:J302"/>
    <mergeCell ref="D297:F297"/>
    <mergeCell ref="G297:J297"/>
    <mergeCell ref="D298:F298"/>
    <mergeCell ref="G298:J298"/>
    <mergeCell ref="D299:F299"/>
    <mergeCell ref="G299:J299"/>
    <mergeCell ref="D294:F294"/>
    <mergeCell ref="G294:J294"/>
    <mergeCell ref="D295:F295"/>
    <mergeCell ref="G295:J295"/>
    <mergeCell ref="D296:F296"/>
    <mergeCell ref="G296:J296"/>
    <mergeCell ref="D291:F291"/>
    <mergeCell ref="G291:J291"/>
    <mergeCell ref="D292:F292"/>
    <mergeCell ref="G292:J292"/>
    <mergeCell ref="D293:F293"/>
    <mergeCell ref="G293:J293"/>
    <mergeCell ref="D288:F288"/>
    <mergeCell ref="G288:J288"/>
    <mergeCell ref="D289:F289"/>
    <mergeCell ref="G289:J289"/>
    <mergeCell ref="D290:F290"/>
    <mergeCell ref="G290:J290"/>
    <mergeCell ref="D285:F285"/>
    <mergeCell ref="G285:J285"/>
    <mergeCell ref="D286:F286"/>
    <mergeCell ref="G286:J286"/>
    <mergeCell ref="D287:F287"/>
    <mergeCell ref="G287:J287"/>
    <mergeCell ref="D282:F282"/>
    <mergeCell ref="G282:J282"/>
    <mergeCell ref="D283:F283"/>
    <mergeCell ref="G283:J283"/>
    <mergeCell ref="D284:F284"/>
    <mergeCell ref="G284:J284"/>
    <mergeCell ref="D279:F279"/>
    <mergeCell ref="G279:J279"/>
    <mergeCell ref="D280:F280"/>
    <mergeCell ref="G280:J280"/>
    <mergeCell ref="D281:F281"/>
    <mergeCell ref="G281:J281"/>
    <mergeCell ref="D276:F276"/>
    <mergeCell ref="G276:J276"/>
    <mergeCell ref="D277:F277"/>
    <mergeCell ref="G277:J277"/>
    <mergeCell ref="D278:F278"/>
    <mergeCell ref="G278:J278"/>
    <mergeCell ref="D273:F273"/>
    <mergeCell ref="G273:J273"/>
    <mergeCell ref="D274:F274"/>
    <mergeCell ref="G274:J274"/>
    <mergeCell ref="D275:F275"/>
    <mergeCell ref="G275:J275"/>
    <mergeCell ref="D270:F270"/>
    <mergeCell ref="G270:J270"/>
    <mergeCell ref="D271:F271"/>
    <mergeCell ref="G271:J271"/>
    <mergeCell ref="D272:F272"/>
    <mergeCell ref="G272:J272"/>
    <mergeCell ref="D267:F267"/>
    <mergeCell ref="G267:J267"/>
    <mergeCell ref="D268:F268"/>
    <mergeCell ref="G268:J268"/>
    <mergeCell ref="D269:F269"/>
    <mergeCell ref="G269:J269"/>
    <mergeCell ref="D264:F264"/>
    <mergeCell ref="G264:J264"/>
    <mergeCell ref="D265:F265"/>
    <mergeCell ref="G265:J265"/>
    <mergeCell ref="D266:F266"/>
    <mergeCell ref="G266:J266"/>
    <mergeCell ref="D261:F261"/>
    <mergeCell ref="G261:J261"/>
    <mergeCell ref="D262:F262"/>
    <mergeCell ref="G262:J262"/>
    <mergeCell ref="D263:F263"/>
    <mergeCell ref="G263:J263"/>
    <mergeCell ref="D258:F258"/>
    <mergeCell ref="G258:J258"/>
    <mergeCell ref="D259:F259"/>
    <mergeCell ref="G259:J259"/>
    <mergeCell ref="D260:F260"/>
    <mergeCell ref="G260:J260"/>
    <mergeCell ref="D255:F255"/>
    <mergeCell ref="G255:J255"/>
    <mergeCell ref="D256:F256"/>
    <mergeCell ref="G256:J256"/>
    <mergeCell ref="D257:F257"/>
    <mergeCell ref="G257:J257"/>
    <mergeCell ref="D252:F252"/>
    <mergeCell ref="G252:J252"/>
    <mergeCell ref="D253:F253"/>
    <mergeCell ref="G253:J253"/>
    <mergeCell ref="D254:F254"/>
    <mergeCell ref="G254:J254"/>
    <mergeCell ref="D249:F249"/>
    <mergeCell ref="G249:J249"/>
    <mergeCell ref="D250:F250"/>
    <mergeCell ref="G250:J250"/>
    <mergeCell ref="D251:F251"/>
    <mergeCell ref="G251:J251"/>
    <mergeCell ref="D246:F246"/>
    <mergeCell ref="G246:J246"/>
    <mergeCell ref="D247:F247"/>
    <mergeCell ref="G247:J247"/>
    <mergeCell ref="D248:F248"/>
    <mergeCell ref="G248:J248"/>
    <mergeCell ref="D243:F243"/>
    <mergeCell ref="G243:J243"/>
    <mergeCell ref="D244:F244"/>
    <mergeCell ref="G244:J244"/>
    <mergeCell ref="D245:F245"/>
    <mergeCell ref="G245:J245"/>
    <mergeCell ref="D240:F240"/>
    <mergeCell ref="G240:J240"/>
    <mergeCell ref="D241:F241"/>
    <mergeCell ref="G241:J241"/>
    <mergeCell ref="D242:F242"/>
    <mergeCell ref="G242:J242"/>
    <mergeCell ref="D237:F237"/>
    <mergeCell ref="G237:J237"/>
    <mergeCell ref="D238:F238"/>
    <mergeCell ref="G238:J238"/>
    <mergeCell ref="D239:F239"/>
    <mergeCell ref="G239:J239"/>
    <mergeCell ref="D234:F234"/>
    <mergeCell ref="G234:J234"/>
    <mergeCell ref="D235:F235"/>
    <mergeCell ref="G235:J235"/>
    <mergeCell ref="D236:F236"/>
    <mergeCell ref="G236:J236"/>
    <mergeCell ref="D231:F231"/>
    <mergeCell ref="G231:J231"/>
    <mergeCell ref="D232:F232"/>
    <mergeCell ref="G232:J232"/>
    <mergeCell ref="D233:F233"/>
    <mergeCell ref="G233:J233"/>
    <mergeCell ref="D228:F228"/>
    <mergeCell ref="G228:J228"/>
    <mergeCell ref="D229:F229"/>
    <mergeCell ref="G229:J229"/>
    <mergeCell ref="D230:F230"/>
    <mergeCell ref="G230:J230"/>
    <mergeCell ref="D225:F225"/>
    <mergeCell ref="G225:J225"/>
    <mergeCell ref="D226:F226"/>
    <mergeCell ref="G226:J226"/>
    <mergeCell ref="D227:F227"/>
    <mergeCell ref="G227:J227"/>
    <mergeCell ref="D222:F222"/>
    <mergeCell ref="G222:J222"/>
    <mergeCell ref="D223:F223"/>
    <mergeCell ref="G223:J223"/>
    <mergeCell ref="D224:F224"/>
    <mergeCell ref="G224:J224"/>
    <mergeCell ref="D219:F219"/>
    <mergeCell ref="G219:J219"/>
    <mergeCell ref="D220:F220"/>
    <mergeCell ref="G220:J220"/>
    <mergeCell ref="D221:F221"/>
    <mergeCell ref="G221:J221"/>
    <mergeCell ref="D216:F216"/>
    <mergeCell ref="G216:J216"/>
    <mergeCell ref="D217:F217"/>
    <mergeCell ref="G217:J217"/>
    <mergeCell ref="D218:F218"/>
    <mergeCell ref="G218:J218"/>
    <mergeCell ref="D213:F213"/>
    <mergeCell ref="G213:J213"/>
    <mergeCell ref="D214:F214"/>
    <mergeCell ref="G214:J214"/>
    <mergeCell ref="D215:F215"/>
    <mergeCell ref="G215:J215"/>
    <mergeCell ref="D210:F210"/>
    <mergeCell ref="G210:J210"/>
    <mergeCell ref="D211:F211"/>
    <mergeCell ref="G211:J211"/>
    <mergeCell ref="D212:F212"/>
    <mergeCell ref="G212:J212"/>
    <mergeCell ref="D207:F207"/>
    <mergeCell ref="G207:J207"/>
    <mergeCell ref="D208:F208"/>
    <mergeCell ref="G208:J208"/>
    <mergeCell ref="D209:F209"/>
    <mergeCell ref="G209:J209"/>
    <mergeCell ref="D204:F204"/>
    <mergeCell ref="G204:J204"/>
    <mergeCell ref="D205:F205"/>
    <mergeCell ref="G205:J205"/>
    <mergeCell ref="D206:F206"/>
    <mergeCell ref="G206:J206"/>
    <mergeCell ref="D201:F201"/>
    <mergeCell ref="G201:J201"/>
    <mergeCell ref="D202:F202"/>
    <mergeCell ref="G202:J202"/>
    <mergeCell ref="D203:F203"/>
    <mergeCell ref="G203:J203"/>
    <mergeCell ref="D198:F198"/>
    <mergeCell ref="G198:J198"/>
    <mergeCell ref="D199:F199"/>
    <mergeCell ref="G199:J199"/>
    <mergeCell ref="D200:F200"/>
    <mergeCell ref="G200:J200"/>
    <mergeCell ref="D195:F195"/>
    <mergeCell ref="G195:J195"/>
    <mergeCell ref="D196:F196"/>
    <mergeCell ref="G196:J196"/>
    <mergeCell ref="D197:F197"/>
    <mergeCell ref="G197:J197"/>
    <mergeCell ref="D192:F192"/>
    <mergeCell ref="G192:J192"/>
    <mergeCell ref="D193:F193"/>
    <mergeCell ref="G193:J193"/>
    <mergeCell ref="D194:F194"/>
    <mergeCell ref="G194:J194"/>
    <mergeCell ref="D189:F189"/>
    <mergeCell ref="G189:J189"/>
    <mergeCell ref="D190:F190"/>
    <mergeCell ref="G190:J190"/>
    <mergeCell ref="D191:F191"/>
    <mergeCell ref="G191:J191"/>
    <mergeCell ref="D186:F186"/>
    <mergeCell ref="G186:J186"/>
    <mergeCell ref="D187:F187"/>
    <mergeCell ref="G187:J187"/>
    <mergeCell ref="D188:F188"/>
    <mergeCell ref="G188:J188"/>
    <mergeCell ref="D183:F183"/>
    <mergeCell ref="G183:J183"/>
    <mergeCell ref="D184:F184"/>
    <mergeCell ref="G184:J184"/>
    <mergeCell ref="D185:F185"/>
    <mergeCell ref="G185:J185"/>
    <mergeCell ref="D180:F180"/>
    <mergeCell ref="G180:J180"/>
    <mergeCell ref="D181:F181"/>
    <mergeCell ref="G181:J181"/>
    <mergeCell ref="D182:F182"/>
    <mergeCell ref="G182:J182"/>
    <mergeCell ref="D177:F177"/>
    <mergeCell ref="G177:J177"/>
    <mergeCell ref="D178:F178"/>
    <mergeCell ref="G178:J178"/>
    <mergeCell ref="D179:F179"/>
    <mergeCell ref="G179:J179"/>
    <mergeCell ref="D174:F174"/>
    <mergeCell ref="G174:J174"/>
    <mergeCell ref="D175:F175"/>
    <mergeCell ref="G175:J175"/>
    <mergeCell ref="D176:F176"/>
    <mergeCell ref="G176:J176"/>
    <mergeCell ref="D171:F171"/>
    <mergeCell ref="G171:J171"/>
    <mergeCell ref="D172:F172"/>
    <mergeCell ref="G172:J172"/>
    <mergeCell ref="D173:F173"/>
    <mergeCell ref="G173:J173"/>
    <mergeCell ref="D168:F168"/>
    <mergeCell ref="G168:J168"/>
    <mergeCell ref="D169:F169"/>
    <mergeCell ref="G169:J169"/>
    <mergeCell ref="D170:F170"/>
    <mergeCell ref="G170:J170"/>
    <mergeCell ref="D165:F165"/>
    <mergeCell ref="G165:J165"/>
    <mergeCell ref="D166:F166"/>
    <mergeCell ref="G166:J166"/>
    <mergeCell ref="D167:F167"/>
    <mergeCell ref="G167:J167"/>
    <mergeCell ref="D162:F162"/>
    <mergeCell ref="G162:J162"/>
    <mergeCell ref="D163:F163"/>
    <mergeCell ref="G163:J163"/>
    <mergeCell ref="D164:F164"/>
    <mergeCell ref="G164:J164"/>
    <mergeCell ref="D159:F159"/>
    <mergeCell ref="G159:J159"/>
    <mergeCell ref="D160:F160"/>
    <mergeCell ref="G160:J160"/>
    <mergeCell ref="D161:F161"/>
    <mergeCell ref="G161:J161"/>
    <mergeCell ref="D156:F156"/>
    <mergeCell ref="G156:J156"/>
    <mergeCell ref="D157:F157"/>
    <mergeCell ref="G157:J157"/>
    <mergeCell ref="D158:F158"/>
    <mergeCell ref="G158:J158"/>
    <mergeCell ref="D153:F153"/>
    <mergeCell ref="G153:J153"/>
    <mergeCell ref="D154:F154"/>
    <mergeCell ref="G154:J154"/>
    <mergeCell ref="D155:F155"/>
    <mergeCell ref="G155:J155"/>
    <mergeCell ref="D150:F150"/>
    <mergeCell ref="G150:J150"/>
    <mergeCell ref="D151:F151"/>
    <mergeCell ref="G151:J151"/>
    <mergeCell ref="D152:F152"/>
    <mergeCell ref="G152:J152"/>
    <mergeCell ref="D147:F147"/>
    <mergeCell ref="G147:J147"/>
    <mergeCell ref="D148:F148"/>
    <mergeCell ref="G148:J148"/>
    <mergeCell ref="D149:F149"/>
    <mergeCell ref="G149:J149"/>
    <mergeCell ref="D144:F144"/>
    <mergeCell ref="G144:J144"/>
    <mergeCell ref="D145:F145"/>
    <mergeCell ref="G145:J145"/>
    <mergeCell ref="D146:F146"/>
    <mergeCell ref="G146:J146"/>
    <mergeCell ref="D141:F141"/>
    <mergeCell ref="G141:J141"/>
    <mergeCell ref="D142:F142"/>
    <mergeCell ref="G142:J142"/>
    <mergeCell ref="D143:F143"/>
    <mergeCell ref="G143:J143"/>
    <mergeCell ref="D138:F138"/>
    <mergeCell ref="G138:J138"/>
    <mergeCell ref="D139:F139"/>
    <mergeCell ref="G139:J139"/>
    <mergeCell ref="D140:F140"/>
    <mergeCell ref="G140:J140"/>
    <mergeCell ref="D135:F135"/>
    <mergeCell ref="G135:J135"/>
    <mergeCell ref="D136:F136"/>
    <mergeCell ref="G136:J136"/>
    <mergeCell ref="D137:F137"/>
    <mergeCell ref="G137:J137"/>
    <mergeCell ref="D132:F132"/>
    <mergeCell ref="G132:J132"/>
    <mergeCell ref="D133:F133"/>
    <mergeCell ref="G133:J133"/>
    <mergeCell ref="D134:F134"/>
    <mergeCell ref="G134:J134"/>
    <mergeCell ref="D129:F129"/>
    <mergeCell ref="G129:J129"/>
    <mergeCell ref="D130:F130"/>
    <mergeCell ref="G130:J130"/>
    <mergeCell ref="D131:F131"/>
    <mergeCell ref="G131:J131"/>
    <mergeCell ref="D126:F126"/>
    <mergeCell ref="G126:J126"/>
    <mergeCell ref="D127:F127"/>
    <mergeCell ref="G127:J127"/>
    <mergeCell ref="D128:F128"/>
    <mergeCell ref="G128:J128"/>
    <mergeCell ref="D123:F123"/>
    <mergeCell ref="G123:J123"/>
    <mergeCell ref="D124:F124"/>
    <mergeCell ref="G124:J124"/>
    <mergeCell ref="D125:F125"/>
    <mergeCell ref="G125:J125"/>
    <mergeCell ref="D120:F120"/>
    <mergeCell ref="G120:J120"/>
    <mergeCell ref="D121:F121"/>
    <mergeCell ref="G121:J121"/>
    <mergeCell ref="D122:F122"/>
    <mergeCell ref="G122:J122"/>
    <mergeCell ref="D117:F117"/>
    <mergeCell ref="G117:J117"/>
    <mergeCell ref="D118:F118"/>
    <mergeCell ref="G118:J118"/>
    <mergeCell ref="D119:F119"/>
    <mergeCell ref="G119:J119"/>
    <mergeCell ref="D114:F114"/>
    <mergeCell ref="G114:J114"/>
    <mergeCell ref="D115:F115"/>
    <mergeCell ref="G115:J115"/>
    <mergeCell ref="D116:F116"/>
    <mergeCell ref="G116:J116"/>
    <mergeCell ref="D111:F111"/>
    <mergeCell ref="G111:J111"/>
    <mergeCell ref="D112:F112"/>
    <mergeCell ref="G112:J112"/>
    <mergeCell ref="D113:F113"/>
    <mergeCell ref="G113:J113"/>
    <mergeCell ref="D108:F108"/>
    <mergeCell ref="G108:J108"/>
    <mergeCell ref="D109:F109"/>
    <mergeCell ref="G109:J109"/>
    <mergeCell ref="D110:F110"/>
    <mergeCell ref="G110:J110"/>
    <mergeCell ref="D105:F105"/>
    <mergeCell ref="G105:J105"/>
    <mergeCell ref="D106:F106"/>
    <mergeCell ref="G106:J106"/>
    <mergeCell ref="D107:F107"/>
    <mergeCell ref="G107:J107"/>
    <mergeCell ref="D102:F102"/>
    <mergeCell ref="G102:J102"/>
    <mergeCell ref="D103:F103"/>
    <mergeCell ref="G103:J103"/>
    <mergeCell ref="D104:F104"/>
    <mergeCell ref="G104:J104"/>
    <mergeCell ref="D99:F99"/>
    <mergeCell ref="G99:J99"/>
    <mergeCell ref="D100:F100"/>
    <mergeCell ref="G100:J100"/>
    <mergeCell ref="D101:F101"/>
    <mergeCell ref="G101:J101"/>
    <mergeCell ref="D96:F96"/>
    <mergeCell ref="G96:J96"/>
    <mergeCell ref="D97:F97"/>
    <mergeCell ref="G97:J97"/>
    <mergeCell ref="D98:F98"/>
    <mergeCell ref="G98:J98"/>
    <mergeCell ref="D93:F93"/>
    <mergeCell ref="G93:J93"/>
    <mergeCell ref="D94:F94"/>
    <mergeCell ref="G94:J94"/>
    <mergeCell ref="D95:F95"/>
    <mergeCell ref="G95:J95"/>
    <mergeCell ref="D90:F90"/>
    <mergeCell ref="G90:J90"/>
    <mergeCell ref="D91:F91"/>
    <mergeCell ref="G91:J91"/>
    <mergeCell ref="D92:F92"/>
    <mergeCell ref="G92:J92"/>
    <mergeCell ref="D87:F87"/>
    <mergeCell ref="G87:J87"/>
    <mergeCell ref="D88:F88"/>
    <mergeCell ref="G88:J88"/>
    <mergeCell ref="D89:F89"/>
    <mergeCell ref="G89:J89"/>
    <mergeCell ref="D84:F84"/>
    <mergeCell ref="G84:J84"/>
    <mergeCell ref="D85:F85"/>
    <mergeCell ref="G85:J85"/>
    <mergeCell ref="D86:F86"/>
    <mergeCell ref="G86:J86"/>
    <mergeCell ref="D81:F81"/>
    <mergeCell ref="G81:J81"/>
    <mergeCell ref="D82:F82"/>
    <mergeCell ref="G82:J82"/>
    <mergeCell ref="D83:F83"/>
    <mergeCell ref="G83:J83"/>
    <mergeCell ref="D78:F78"/>
    <mergeCell ref="G78:J78"/>
    <mergeCell ref="D79:F79"/>
    <mergeCell ref="G79:J79"/>
    <mergeCell ref="D80:F80"/>
    <mergeCell ref="G80:J80"/>
    <mergeCell ref="D75:F75"/>
    <mergeCell ref="G75:J75"/>
    <mergeCell ref="D76:F76"/>
    <mergeCell ref="G76:J76"/>
    <mergeCell ref="D77:F77"/>
    <mergeCell ref="G77:J77"/>
    <mergeCell ref="D72:F72"/>
    <mergeCell ref="G72:J72"/>
    <mergeCell ref="D73:F73"/>
    <mergeCell ref="G73:J73"/>
    <mergeCell ref="D74:F74"/>
    <mergeCell ref="G74:J74"/>
    <mergeCell ref="D69:F69"/>
    <mergeCell ref="G69:J69"/>
    <mergeCell ref="D70:F70"/>
    <mergeCell ref="G70:J70"/>
    <mergeCell ref="D71:F71"/>
    <mergeCell ref="G71:J71"/>
    <mergeCell ref="D66:F66"/>
    <mergeCell ref="G66:J66"/>
    <mergeCell ref="D67:F67"/>
    <mergeCell ref="G67:J67"/>
    <mergeCell ref="D68:F68"/>
    <mergeCell ref="G68:J68"/>
    <mergeCell ref="D63:F63"/>
    <mergeCell ref="G63:J63"/>
    <mergeCell ref="D64:F64"/>
    <mergeCell ref="G64:J64"/>
    <mergeCell ref="D65:F65"/>
    <mergeCell ref="G65:J65"/>
    <mergeCell ref="D60:F60"/>
    <mergeCell ref="G60:J60"/>
    <mergeCell ref="D61:F61"/>
    <mergeCell ref="G61:J61"/>
    <mergeCell ref="D62:F62"/>
    <mergeCell ref="G62:J62"/>
    <mergeCell ref="D57:F57"/>
    <mergeCell ref="G57:J57"/>
    <mergeCell ref="D58:F58"/>
    <mergeCell ref="G58:J58"/>
    <mergeCell ref="D59:F59"/>
    <mergeCell ref="G59:J59"/>
    <mergeCell ref="D54:F54"/>
    <mergeCell ref="G54:J54"/>
    <mergeCell ref="D55:F55"/>
    <mergeCell ref="G55:J55"/>
    <mergeCell ref="D56:F56"/>
    <mergeCell ref="G56:J56"/>
    <mergeCell ref="D51:F51"/>
    <mergeCell ref="G51:J51"/>
    <mergeCell ref="D52:F52"/>
    <mergeCell ref="G52:J52"/>
    <mergeCell ref="D53:F53"/>
    <mergeCell ref="G53:J53"/>
    <mergeCell ref="D48:F48"/>
    <mergeCell ref="G48:J48"/>
    <mergeCell ref="D49:F49"/>
    <mergeCell ref="G49:J49"/>
    <mergeCell ref="D50:F50"/>
    <mergeCell ref="G50:J50"/>
    <mergeCell ref="D45:F45"/>
    <mergeCell ref="G45:J45"/>
    <mergeCell ref="D46:F46"/>
    <mergeCell ref="G46:J46"/>
    <mergeCell ref="D47:F47"/>
    <mergeCell ref="G47:J47"/>
    <mergeCell ref="D42:F42"/>
    <mergeCell ref="G42:J42"/>
    <mergeCell ref="D43:F43"/>
    <mergeCell ref="G43:J43"/>
    <mergeCell ref="D44:F44"/>
    <mergeCell ref="G44:J44"/>
    <mergeCell ref="D39:F39"/>
    <mergeCell ref="G39:J39"/>
    <mergeCell ref="D40:F40"/>
    <mergeCell ref="G40:J40"/>
    <mergeCell ref="D41:F41"/>
    <mergeCell ref="G41:J41"/>
    <mergeCell ref="D36:F36"/>
    <mergeCell ref="G36:J36"/>
    <mergeCell ref="D37:F37"/>
    <mergeCell ref="G37:J37"/>
    <mergeCell ref="D38:F38"/>
    <mergeCell ref="G38:J38"/>
    <mergeCell ref="D33:F33"/>
    <mergeCell ref="G33:J33"/>
    <mergeCell ref="D34:F34"/>
    <mergeCell ref="G34:J34"/>
    <mergeCell ref="D35:F35"/>
    <mergeCell ref="G35:J35"/>
    <mergeCell ref="D30:F30"/>
    <mergeCell ref="G30:J30"/>
    <mergeCell ref="D31:F31"/>
    <mergeCell ref="G31:J31"/>
    <mergeCell ref="D32:F32"/>
    <mergeCell ref="G32:J32"/>
    <mergeCell ref="D27:F27"/>
    <mergeCell ref="G27:J27"/>
    <mergeCell ref="D28:F28"/>
    <mergeCell ref="G28:J28"/>
    <mergeCell ref="D29:F29"/>
    <mergeCell ref="G29:J29"/>
    <mergeCell ref="B1:BE1"/>
    <mergeCell ref="B3:BE3"/>
    <mergeCell ref="B7:BE7"/>
    <mergeCell ref="BB9:BE9"/>
    <mergeCell ref="B10:L10"/>
    <mergeCell ref="N10:O10"/>
    <mergeCell ref="D24:F24"/>
    <mergeCell ref="G24:J24"/>
    <mergeCell ref="D25:F25"/>
    <mergeCell ref="G25:J25"/>
    <mergeCell ref="D26:F26"/>
    <mergeCell ref="G26:J26"/>
    <mergeCell ref="C20:J20"/>
    <mergeCell ref="K20:K21"/>
    <mergeCell ref="C21:F21"/>
    <mergeCell ref="G21:J21"/>
    <mergeCell ref="C22:J22"/>
    <mergeCell ref="D23:F23"/>
    <mergeCell ref="G23:J23"/>
    <mergeCell ref="BB12:BE12"/>
    <mergeCell ref="B14:BE14"/>
    <mergeCell ref="C15:BE15"/>
    <mergeCell ref="C16:BE16"/>
    <mergeCell ref="C17:BE17"/>
    <mergeCell ref="C18:BE18"/>
  </mergeCells>
  <conditionalFormatting sqref="L23:BE597">
    <cfRule type="expression" dxfId="2" priority="2">
      <formula>L$612=1</formula>
    </cfRule>
    <cfRule type="expression" dxfId="1" priority="3">
      <formula>L$22="NA"</formula>
    </cfRule>
  </conditionalFormatting>
  <hyperlinks>
    <hyperlink ref="BB9:BE9" location="Índice!B19" display="Índice"/>
    <hyperlink ref="BB12:BE12" location="CNGE_2023_M1_Secc10!A38" display="Pregunta 10.2"/>
  </hyperlinks>
  <pageMargins left="0.70866141732283472" right="0.70866141732283472" top="0.74803149606299213" bottom="0.74803149606299213" header="0.31496062992125984" footer="0.31496062992125984"/>
  <pageSetup paperSize="5" scale="69" orientation="landscape" r:id="rId1"/>
  <headerFooter>
    <oddHeader>&amp;CMódulo 1 Sección X
Complemento</oddHeader>
    <oddFooter>&amp;LCenso Nacional de Gobiernos Estatales 2023&amp;R&amp;P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7"/>
  <sheetViews>
    <sheetView showGridLines="0" tabSelected="1" view="pageBreakPreview" zoomScale="140" zoomScaleNormal="100" zoomScaleSheetLayoutView="140" workbookViewId="0"/>
  </sheetViews>
  <sheetFormatPr baseColWidth="10" defaultColWidth="0" defaultRowHeight="15" customHeight="1" zeroHeight="1"/>
  <cols>
    <col min="1" max="1" width="5.7109375" style="17" customWidth="1"/>
    <col min="2" max="30" width="3.7109375" style="17" customWidth="1"/>
    <col min="31" max="31" width="5.7109375" style="17" customWidth="1"/>
    <col min="32" max="32" width="3.7109375" style="94" hidden="1" customWidth="1"/>
    <col min="33" max="16384" width="3.7109375" style="17" hidden="1"/>
  </cols>
  <sheetData>
    <row r="1" spans="1:32" ht="173.25" customHeight="1">
      <c r="B1" s="137" t="s">
        <v>0</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row>
    <row r="2" spans="1:32" ht="1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2" ht="45" customHeight="1">
      <c r="B3" s="139" t="s">
        <v>1</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row>
    <row r="4" spans="1:32" ht="1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2" ht="45" customHeight="1">
      <c r="B5" s="139" t="s">
        <v>327</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row>
    <row r="6" spans="1:32" ht="1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32" ht="60" customHeight="1">
      <c r="B7" s="139" t="s">
        <v>144</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row>
    <row r="8" spans="1:32" ht="15" customHeight="1">
      <c r="B8" s="2"/>
      <c r="C8" s="1"/>
      <c r="D8" s="1"/>
      <c r="E8" s="1"/>
      <c r="F8" s="1"/>
      <c r="G8" s="1"/>
      <c r="H8" s="1"/>
      <c r="I8" s="1"/>
      <c r="J8" s="1"/>
      <c r="K8" s="1"/>
      <c r="L8" s="1"/>
      <c r="M8" s="1"/>
      <c r="N8" s="2"/>
      <c r="O8" s="1"/>
      <c r="P8" s="1"/>
      <c r="Q8" s="1"/>
      <c r="R8" s="1"/>
      <c r="S8" s="1"/>
      <c r="T8" s="1"/>
      <c r="U8" s="1"/>
      <c r="V8" s="1"/>
      <c r="W8" s="1"/>
      <c r="X8" s="1"/>
      <c r="Y8" s="1"/>
      <c r="Z8" s="1"/>
      <c r="AA8" s="1"/>
      <c r="AB8" s="1"/>
      <c r="AC8" s="1"/>
      <c r="AD8" s="1"/>
    </row>
    <row r="9" spans="1:32" ht="15" customHeight="1" thickBot="1">
      <c r="B9" s="2" t="s">
        <v>3</v>
      </c>
      <c r="C9" s="1"/>
      <c r="D9" s="1"/>
      <c r="E9" s="1"/>
      <c r="F9" s="1"/>
      <c r="G9" s="1"/>
      <c r="H9" s="1"/>
      <c r="I9" s="1"/>
      <c r="J9" s="1"/>
      <c r="K9" s="1"/>
      <c r="L9" s="1"/>
      <c r="M9" s="1"/>
      <c r="N9" s="2" t="s">
        <v>4</v>
      </c>
      <c r="O9" s="1"/>
      <c r="P9" s="1"/>
      <c r="Q9" s="1"/>
      <c r="R9" s="1"/>
      <c r="S9" s="1"/>
      <c r="T9" s="1"/>
      <c r="U9" s="1"/>
      <c r="V9" s="1"/>
      <c r="W9" s="1"/>
      <c r="X9" s="1"/>
      <c r="Y9" s="1"/>
      <c r="Z9" s="1"/>
      <c r="AA9" s="264" t="s">
        <v>2</v>
      </c>
      <c r="AB9" s="264"/>
      <c r="AC9" s="264"/>
      <c r="AD9" s="264"/>
    </row>
    <row r="10" spans="1:32" ht="15" customHeight="1" thickBot="1">
      <c r="B10" s="141" t="str">
        <f>IF(Presentación!B10="","",Presentación!B10)</f>
        <v>Veracruz de Ignacio de la Llave</v>
      </c>
      <c r="C10" s="142"/>
      <c r="D10" s="142"/>
      <c r="E10" s="142"/>
      <c r="F10" s="142"/>
      <c r="G10" s="142"/>
      <c r="H10" s="142"/>
      <c r="I10" s="142"/>
      <c r="J10" s="142"/>
      <c r="K10" s="142"/>
      <c r="L10" s="143"/>
      <c r="M10" s="1"/>
      <c r="N10" s="141" t="str">
        <f>IF(Presentación!N10="","",Presentación!N10)</f>
        <v>230</v>
      </c>
      <c r="O10" s="143"/>
      <c r="P10" s="3"/>
      <c r="Q10" s="3"/>
      <c r="R10" s="3"/>
      <c r="S10" s="3"/>
      <c r="T10" s="3"/>
      <c r="U10" s="3"/>
      <c r="V10" s="3"/>
      <c r="W10" s="3"/>
      <c r="X10" s="3"/>
      <c r="Y10" s="3"/>
      <c r="Z10" s="3"/>
      <c r="AA10" s="3"/>
      <c r="AB10" s="3"/>
      <c r="AC10" s="3"/>
      <c r="AD10" s="3"/>
    </row>
    <row r="11" spans="1:32" ht="15" customHeight="1"/>
    <row r="12" spans="1:32" customFormat="1" ht="15" customHeight="1">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270" t="s">
        <v>334</v>
      </c>
      <c r="AB12" s="270"/>
      <c r="AC12" s="270"/>
      <c r="AD12" s="270"/>
      <c r="AF12" s="93"/>
    </row>
    <row r="13" spans="1:32" customFormat="1" ht="15" customHeight="1">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F13" s="93"/>
    </row>
    <row r="14" spans="1:32" customFormat="1" ht="15" customHeight="1">
      <c r="A14" s="37"/>
      <c r="B14" s="151" t="s">
        <v>204</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F14" s="93"/>
    </row>
    <row r="15" spans="1:32" customFormat="1" ht="15" customHeight="1" thickBot="1">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F15" s="93"/>
    </row>
    <row r="16" spans="1:32" customFormat="1" ht="15" customHeight="1" thickBot="1">
      <c r="A16" s="37"/>
      <c r="B16" s="281" t="s">
        <v>110</v>
      </c>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3"/>
      <c r="AF16" s="93"/>
    </row>
    <row r="17" spans="1:32" customFormat="1" ht="15" customHeight="1">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F17" s="93"/>
    </row>
    <row r="18" spans="1:32" customFormat="1" ht="15" customHeight="1">
      <c r="A18" s="37"/>
      <c r="B18" s="39"/>
      <c r="C18" s="42" t="s">
        <v>145</v>
      </c>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F18" s="93"/>
    </row>
    <row r="19" spans="1:32" customFormat="1" ht="36" customHeight="1">
      <c r="A19" s="37"/>
      <c r="B19" s="39"/>
      <c r="C19" s="151" t="s">
        <v>205</v>
      </c>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F19" s="93"/>
    </row>
    <row r="20" spans="1:32" customFormat="1" ht="15" customHeight="1">
      <c r="A20" s="37"/>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F20" s="93"/>
    </row>
    <row r="21" spans="1:32" customFormat="1" ht="15" customHeight="1">
      <c r="A21" s="37"/>
      <c r="B21" s="39"/>
      <c r="C21" s="42" t="s">
        <v>146</v>
      </c>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F21" s="93"/>
    </row>
    <row r="22" spans="1:32" customFormat="1" ht="60" customHeight="1">
      <c r="A22" s="37"/>
      <c r="B22" s="39"/>
      <c r="C22" s="151" t="s">
        <v>341</v>
      </c>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F22" s="93"/>
    </row>
    <row r="23" spans="1:32" customFormat="1" ht="15" customHeight="1">
      <c r="A23" s="37"/>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F23" s="93"/>
    </row>
    <row r="24" spans="1:32" customFormat="1" ht="15" customHeight="1">
      <c r="A24" s="37"/>
      <c r="B24" s="39"/>
      <c r="C24" s="42" t="s">
        <v>147</v>
      </c>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F24" s="93"/>
    </row>
    <row r="25" spans="1:32" customFormat="1" ht="60" customHeight="1">
      <c r="A25" s="37"/>
      <c r="B25" s="39"/>
      <c r="C25" s="151" t="s">
        <v>206</v>
      </c>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F25" s="93"/>
    </row>
    <row r="26" spans="1:32" customFormat="1" ht="15" customHeight="1">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F26" s="93"/>
    </row>
    <row r="27" spans="1:32" customFormat="1" ht="15" customHeight="1">
      <c r="A27" s="37"/>
      <c r="B27" s="39"/>
      <c r="C27" s="42" t="s">
        <v>207</v>
      </c>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F27" s="93"/>
    </row>
    <row r="28" spans="1:32" customFormat="1" ht="60" customHeight="1">
      <c r="A28" s="37"/>
      <c r="B28" s="39"/>
      <c r="C28" s="151" t="s">
        <v>208</v>
      </c>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F28" s="93"/>
    </row>
    <row r="29" spans="1:32" customFormat="1" ht="15" customHeight="1">
      <c r="A29" s="37"/>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F29" s="93"/>
    </row>
    <row r="30" spans="1:32" customFormat="1" ht="15" customHeight="1">
      <c r="A30" s="37"/>
      <c r="B30" s="39"/>
      <c r="C30" s="42" t="s">
        <v>148</v>
      </c>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F30" s="93"/>
    </row>
    <row r="31" spans="1:32" customFormat="1" ht="24" customHeight="1">
      <c r="A31" s="37"/>
      <c r="B31" s="39"/>
      <c r="C31" s="151" t="s">
        <v>209</v>
      </c>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F31" s="93"/>
    </row>
    <row r="32" spans="1:32" customFormat="1" ht="15" customHeight="1">
      <c r="A32" s="37"/>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F32" s="93"/>
    </row>
    <row r="33" spans="1:32" customFormat="1" ht="15" customHeight="1">
      <c r="A33" s="37"/>
      <c r="B33" s="39"/>
      <c r="C33" s="42" t="s">
        <v>210</v>
      </c>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F33" s="93"/>
    </row>
    <row r="34" spans="1:32" customFormat="1" ht="48" customHeight="1">
      <c r="A34" s="37"/>
      <c r="B34" s="39"/>
      <c r="C34" s="151" t="s">
        <v>211</v>
      </c>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F34" s="93"/>
    </row>
    <row r="35" spans="1:32" customFormat="1" ht="15" customHeight="1">
      <c r="A35" s="37"/>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F35" s="93"/>
    </row>
    <row r="36" spans="1:32" customFormat="1" ht="15" customHeight="1">
      <c r="A36" s="37"/>
      <c r="B36" s="39"/>
      <c r="C36" s="42" t="s">
        <v>212</v>
      </c>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F36" s="93"/>
    </row>
    <row r="37" spans="1:32" customFormat="1" ht="24" customHeight="1">
      <c r="A37" s="37"/>
      <c r="B37" s="39"/>
      <c r="C37" s="151" t="s">
        <v>213</v>
      </c>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F37" s="93"/>
    </row>
    <row r="38" spans="1:32" customFormat="1" ht="15" customHeight="1">
      <c r="A38" s="37"/>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F38" s="93"/>
    </row>
    <row r="39" spans="1:32" customFormat="1" ht="15" customHeight="1">
      <c r="A39" s="37"/>
      <c r="B39" s="39"/>
      <c r="C39" s="42" t="s">
        <v>214</v>
      </c>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F39" s="93"/>
    </row>
    <row r="40" spans="1:32" customFormat="1" ht="48" customHeight="1">
      <c r="A40" s="37"/>
      <c r="B40" s="39"/>
      <c r="C40" s="151" t="s">
        <v>215</v>
      </c>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F40" s="93"/>
    </row>
    <row r="41" spans="1:32" customFormat="1" ht="15" customHeight="1">
      <c r="A41" s="37"/>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F41" s="93"/>
    </row>
    <row r="42" spans="1:32" customFormat="1" ht="15" customHeight="1">
      <c r="A42" s="37"/>
      <c r="B42" s="39"/>
      <c r="C42" s="42" t="s">
        <v>149</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F42" s="93"/>
    </row>
    <row r="43" spans="1:32" customFormat="1" ht="60" customHeight="1">
      <c r="A43" s="37"/>
      <c r="B43" s="39"/>
      <c r="C43" s="151" t="s">
        <v>342</v>
      </c>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F43" s="93"/>
    </row>
    <row r="44" spans="1:32" customFormat="1" ht="15" customHeight="1">
      <c r="A44" s="37"/>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F44" s="93"/>
    </row>
    <row r="45" spans="1:32" customFormat="1" ht="15" customHeight="1">
      <c r="A45" s="37"/>
      <c r="B45" s="39"/>
      <c r="C45" s="42" t="s">
        <v>343</v>
      </c>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F45" s="93"/>
    </row>
    <row r="46" spans="1:32" customFormat="1" ht="60" customHeight="1">
      <c r="A46" s="37"/>
      <c r="B46" s="39"/>
      <c r="C46" s="151" t="s">
        <v>344</v>
      </c>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F46" s="93"/>
    </row>
    <row r="47" spans="1:32" customFormat="1" ht="15"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F47" s="93"/>
    </row>
    <row r="48" spans="1:32" customFormat="1" ht="15" customHeight="1">
      <c r="A48" s="37"/>
      <c r="B48" s="37"/>
      <c r="C48" s="42" t="s">
        <v>216</v>
      </c>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F48" s="93"/>
    </row>
    <row r="49" spans="1:32" customFormat="1" ht="36" customHeight="1">
      <c r="A49" s="37"/>
      <c r="B49" s="37"/>
      <c r="C49" s="151" t="s">
        <v>217</v>
      </c>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F49" s="93"/>
    </row>
    <row r="50" spans="1:32" customFormat="1" ht="15" customHeight="1">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F50" s="93"/>
    </row>
    <row r="51" spans="1:32" customFormat="1" ht="15" customHeight="1">
      <c r="A51" s="37"/>
      <c r="B51" s="37"/>
      <c r="C51" s="42" t="s">
        <v>218</v>
      </c>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F51" s="93"/>
    </row>
    <row r="52" spans="1:32" customFormat="1" ht="24" customHeight="1">
      <c r="A52" s="37"/>
      <c r="B52" s="37"/>
      <c r="C52" s="151" t="s">
        <v>219</v>
      </c>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F52" s="93"/>
    </row>
    <row r="53" spans="1:32" customFormat="1" ht="15" customHeight="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F53" s="93"/>
    </row>
    <row r="54" spans="1:32" customFormat="1" ht="15" customHeight="1">
      <c r="A54" s="37"/>
      <c r="B54" s="37"/>
      <c r="C54" s="42" t="s">
        <v>220</v>
      </c>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F54" s="93"/>
    </row>
    <row r="55" spans="1:32" customFormat="1" ht="24" customHeight="1">
      <c r="A55" s="37"/>
      <c r="B55" s="37"/>
      <c r="C55" s="151" t="s">
        <v>221</v>
      </c>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F55" s="93"/>
    </row>
    <row r="56" spans="1:32" customFormat="1" ht="15" customHeight="1" thickBot="1">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F56" s="93"/>
    </row>
    <row r="57" spans="1:32" customFormat="1" ht="15" customHeight="1" thickBot="1">
      <c r="A57" s="37"/>
      <c r="B57" s="278" t="s">
        <v>125</v>
      </c>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80"/>
      <c r="AF57" s="93"/>
    </row>
    <row r="58" spans="1:32" customFormat="1" ht="15" customHeight="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F58" s="93"/>
    </row>
    <row r="59" spans="1:32" customFormat="1" ht="15" customHeight="1">
      <c r="A59" s="37"/>
      <c r="B59" s="37"/>
      <c r="C59" s="42" t="s">
        <v>222</v>
      </c>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F59" s="93"/>
    </row>
    <row r="60" spans="1:32" customFormat="1" ht="60" customHeight="1">
      <c r="A60" s="37"/>
      <c r="B60" s="37"/>
      <c r="C60" s="151" t="s">
        <v>223</v>
      </c>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F60" s="93"/>
    </row>
    <row r="61" spans="1:32" customFormat="1" ht="15" customHeight="1">
      <c r="A61" s="37"/>
      <c r="B61" s="37"/>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F61" s="93"/>
    </row>
    <row r="62" spans="1:32" customFormat="1" ht="15" customHeight="1">
      <c r="A62" s="37"/>
      <c r="B62" s="37"/>
      <c r="C62" s="42" t="s">
        <v>224</v>
      </c>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F62" s="93"/>
    </row>
    <row r="63" spans="1:32" customFormat="1" ht="24" customHeight="1">
      <c r="A63" s="37"/>
      <c r="B63" s="37"/>
      <c r="C63" s="151" t="s">
        <v>345</v>
      </c>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F63" s="93"/>
    </row>
    <row r="64" spans="1:32" customFormat="1" ht="15" customHeight="1">
      <c r="A64" s="37"/>
      <c r="B64" s="37"/>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F64" s="93"/>
    </row>
    <row r="65" spans="1:32" customFormat="1" ht="15" customHeight="1">
      <c r="A65" s="37"/>
      <c r="B65" s="37"/>
      <c r="C65" s="42" t="s">
        <v>225</v>
      </c>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F65" s="93"/>
    </row>
    <row r="66" spans="1:32" customFormat="1" ht="84" customHeight="1">
      <c r="A66" s="37"/>
      <c r="B66" s="37"/>
      <c r="C66" s="151" t="s">
        <v>346</v>
      </c>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F66" s="93"/>
    </row>
    <row r="67" spans="1:32" customFormat="1" ht="15" customHeight="1">
      <c r="A67" s="37"/>
      <c r="B67" s="37"/>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F67" s="93"/>
    </row>
    <row r="68" spans="1:32" customFormat="1" ht="15" customHeight="1">
      <c r="A68" s="37"/>
      <c r="B68" s="37"/>
      <c r="C68" s="42" t="s">
        <v>226</v>
      </c>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F68" s="93"/>
    </row>
    <row r="69" spans="1:32" customFormat="1" ht="36" customHeight="1">
      <c r="A69" s="37"/>
      <c r="B69" s="37"/>
      <c r="C69" s="151" t="s">
        <v>227</v>
      </c>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F69" s="93"/>
    </row>
    <row r="70" spans="1:32" customFormat="1" ht="15" customHeight="1">
      <c r="A70" s="37"/>
      <c r="B70" s="37"/>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F70" s="93"/>
    </row>
    <row r="71" spans="1:32" customFormat="1" ht="15" customHeight="1">
      <c r="A71" s="37"/>
      <c r="B71" s="37"/>
      <c r="C71" s="42" t="s">
        <v>228</v>
      </c>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F71" s="93"/>
    </row>
    <row r="72" spans="1:32" customFormat="1" ht="36" customHeight="1">
      <c r="A72" s="37"/>
      <c r="B72" s="37"/>
      <c r="C72" s="151" t="s">
        <v>229</v>
      </c>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F72" s="93"/>
    </row>
    <row r="73" spans="1:32" customFormat="1" ht="15" customHeight="1">
      <c r="A73" s="37"/>
      <c r="B73" s="37"/>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F73" s="93"/>
    </row>
    <row r="74" spans="1:32" customFormat="1" ht="15" customHeight="1">
      <c r="A74" s="37"/>
      <c r="B74" s="37"/>
      <c r="C74" s="42" t="s">
        <v>230</v>
      </c>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F74" s="93"/>
    </row>
    <row r="75" spans="1:32" customFormat="1" ht="48" customHeight="1">
      <c r="A75" s="37"/>
      <c r="B75" s="37"/>
      <c r="C75" s="151" t="s">
        <v>347</v>
      </c>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F75" s="93"/>
    </row>
    <row r="76" spans="1:32" customFormat="1" ht="15" customHeight="1">
      <c r="A76" s="37"/>
      <c r="B76" s="37"/>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F76" s="93"/>
    </row>
    <row r="77" spans="1:32" customFormat="1" ht="15" customHeight="1">
      <c r="A77" s="37"/>
      <c r="B77" s="37"/>
      <c r="C77" s="42" t="s">
        <v>231</v>
      </c>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F77" s="93"/>
    </row>
    <row r="78" spans="1:32" customFormat="1" ht="36" customHeight="1">
      <c r="A78" s="37"/>
      <c r="B78" s="37"/>
      <c r="C78" s="151" t="s">
        <v>348</v>
      </c>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F78" s="93"/>
    </row>
    <row r="79" spans="1:32" customFormat="1" ht="15" customHeight="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F79" s="93"/>
    </row>
    <row r="80" spans="1:32" customFormat="1" ht="15" customHeight="1">
      <c r="A80" s="37"/>
      <c r="B80" s="37"/>
      <c r="C80" s="42" t="s">
        <v>232</v>
      </c>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F80" s="93"/>
    </row>
    <row r="81" spans="1:32" customFormat="1" ht="24" customHeight="1">
      <c r="A81" s="37"/>
      <c r="B81" s="37"/>
      <c r="C81" s="151" t="s">
        <v>233</v>
      </c>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F81" s="93"/>
    </row>
    <row r="82" spans="1:32" customFormat="1" ht="15" customHeight="1" thickBot="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F82" s="93"/>
    </row>
    <row r="83" spans="1:32" customFormat="1" ht="15" customHeight="1" thickBot="1">
      <c r="A83" s="37"/>
      <c r="B83" s="278" t="s">
        <v>129</v>
      </c>
      <c r="C83" s="279"/>
      <c r="D83" s="279"/>
      <c r="E83" s="279"/>
      <c r="F83" s="279"/>
      <c r="G83" s="279"/>
      <c r="H83" s="279"/>
      <c r="I83" s="279"/>
      <c r="J83" s="279"/>
      <c r="K83" s="279"/>
      <c r="L83" s="279"/>
      <c r="M83" s="279"/>
      <c r="N83" s="279"/>
      <c r="O83" s="279"/>
      <c r="P83" s="279"/>
      <c r="Q83" s="279"/>
      <c r="R83" s="279"/>
      <c r="S83" s="279"/>
      <c r="T83" s="279"/>
      <c r="U83" s="279"/>
      <c r="V83" s="279"/>
      <c r="W83" s="279"/>
      <c r="X83" s="279"/>
      <c r="Y83" s="279"/>
      <c r="Z83" s="279"/>
      <c r="AA83" s="279"/>
      <c r="AB83" s="279"/>
      <c r="AC83" s="279"/>
      <c r="AD83" s="280"/>
      <c r="AF83" s="93"/>
    </row>
    <row r="84" spans="1:32" customFormat="1" ht="15"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F84" s="93"/>
    </row>
    <row r="85" spans="1:32" customFormat="1" ht="15" customHeight="1">
      <c r="A85" s="37"/>
      <c r="B85" s="37"/>
      <c r="C85" s="42" t="s">
        <v>234</v>
      </c>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F85" s="93"/>
    </row>
    <row r="86" spans="1:32" customFormat="1" ht="24" customHeight="1">
      <c r="A86" s="37"/>
      <c r="B86" s="37"/>
      <c r="C86" s="151" t="s">
        <v>349</v>
      </c>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F86" s="93"/>
    </row>
    <row r="87" spans="1:32" customFormat="1" ht="15" customHeight="1">
      <c r="A87" s="37"/>
      <c r="B87" s="37"/>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F87" s="93"/>
    </row>
    <row r="88" spans="1:32" customFormat="1" ht="15" customHeight="1">
      <c r="A88" s="37"/>
      <c r="B88" s="37"/>
      <c r="C88" s="42" t="s">
        <v>235</v>
      </c>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F88" s="93"/>
    </row>
    <row r="89" spans="1:32" customFormat="1" ht="24" customHeight="1">
      <c r="A89" s="37"/>
      <c r="B89" s="37"/>
      <c r="C89" s="151" t="s">
        <v>350</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F89" s="93"/>
    </row>
    <row r="90" spans="1:32" customFormat="1" ht="15" customHeight="1">
      <c r="A90" s="37"/>
      <c r="B90" s="37"/>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F90" s="93"/>
    </row>
    <row r="91" spans="1:32" customFormat="1" ht="15" customHeight="1">
      <c r="A91" s="37"/>
      <c r="B91" s="37"/>
      <c r="C91" s="42" t="s">
        <v>236</v>
      </c>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F91" s="93"/>
    </row>
    <row r="92" spans="1:32" customFormat="1" ht="48" customHeight="1">
      <c r="A92" s="37"/>
      <c r="B92" s="37"/>
      <c r="C92" s="151" t="s">
        <v>237</v>
      </c>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F92" s="93"/>
    </row>
    <row r="93" spans="1:32" customFormat="1" ht="15" customHeight="1">
      <c r="A93" s="37"/>
      <c r="B93" s="37"/>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F93" s="93"/>
    </row>
    <row r="94" spans="1:32" customFormat="1" ht="24" customHeight="1">
      <c r="A94" s="37"/>
      <c r="B94" s="37"/>
      <c r="C94" s="284" t="s">
        <v>238</v>
      </c>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284"/>
      <c r="AB94" s="284"/>
      <c r="AC94" s="284"/>
      <c r="AD94" s="284"/>
      <c r="AF94" s="93"/>
    </row>
    <row r="95" spans="1:32" customFormat="1" ht="48" customHeight="1">
      <c r="A95" s="37"/>
      <c r="B95" s="37"/>
      <c r="C95" s="151" t="s">
        <v>239</v>
      </c>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F95" s="93"/>
    </row>
    <row r="96" spans="1:32" customFormat="1" ht="15" customHeight="1">
      <c r="A96" s="37"/>
      <c r="B96" s="37"/>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F96" s="93"/>
    </row>
    <row r="97" spans="1:32" customFormat="1" ht="15" customHeight="1">
      <c r="A97" s="37"/>
      <c r="B97" s="37"/>
      <c r="C97" s="42" t="s">
        <v>351</v>
      </c>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F97" s="93"/>
    </row>
    <row r="98" spans="1:32" customFormat="1" ht="36" customHeight="1">
      <c r="A98" s="37"/>
      <c r="B98" s="37"/>
      <c r="C98" s="151" t="s">
        <v>240</v>
      </c>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F98" s="93"/>
    </row>
    <row r="99" spans="1:32" customFormat="1" ht="15" customHeight="1">
      <c r="A99" s="37"/>
      <c r="B99" s="37"/>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F99" s="93"/>
    </row>
    <row r="100" spans="1:32" customFormat="1" ht="15" customHeight="1">
      <c r="A100" s="37"/>
      <c r="B100" s="37"/>
      <c r="C100" s="42" t="s">
        <v>241</v>
      </c>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F100" s="93"/>
    </row>
    <row r="101" spans="1:32" customFormat="1" ht="48" customHeight="1">
      <c r="A101" s="37"/>
      <c r="B101" s="37"/>
      <c r="C101" s="151" t="s">
        <v>242</v>
      </c>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F101" s="93"/>
    </row>
    <row r="102" spans="1:32" customFormat="1" ht="15" customHeight="1">
      <c r="A102" s="37"/>
      <c r="B102" s="37"/>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F102" s="93"/>
    </row>
    <row r="103" spans="1:32" customFormat="1" ht="15" customHeight="1">
      <c r="A103" s="37"/>
      <c r="B103" s="37"/>
      <c r="C103" s="42" t="s">
        <v>243</v>
      </c>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F103" s="93"/>
    </row>
    <row r="104" spans="1:32" customFormat="1" ht="60" customHeight="1">
      <c r="A104" s="37"/>
      <c r="B104" s="37"/>
      <c r="C104" s="151" t="s">
        <v>244</v>
      </c>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F104" s="93"/>
    </row>
    <row r="105" spans="1:32" customFormat="1" ht="15" customHeight="1">
      <c r="A105" s="37"/>
      <c r="B105" s="37"/>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F105" s="93"/>
    </row>
    <row r="106" spans="1:32" customFormat="1" ht="15" customHeight="1">
      <c r="A106" s="37"/>
      <c r="B106" s="37"/>
      <c r="C106" s="42" t="s">
        <v>245</v>
      </c>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F106" s="93"/>
    </row>
    <row r="107" spans="1:32" customFormat="1" ht="72" customHeight="1">
      <c r="A107" s="37"/>
      <c r="B107" s="37"/>
      <c r="C107" s="151" t="s">
        <v>246</v>
      </c>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F107" s="93"/>
    </row>
    <row r="108" spans="1:32" customFormat="1" ht="15" customHeight="1">
      <c r="A108" s="37"/>
      <c r="B108" s="37"/>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F108" s="93"/>
    </row>
    <row r="109" spans="1:32" customFormat="1">
      <c r="A109" s="37"/>
      <c r="B109" s="37"/>
      <c r="C109" s="42" t="s">
        <v>247</v>
      </c>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F109" s="93"/>
    </row>
    <row r="110" spans="1:32" customFormat="1" ht="36" customHeight="1">
      <c r="A110" s="37"/>
      <c r="B110" s="37"/>
      <c r="C110" s="151" t="s">
        <v>368</v>
      </c>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F110" s="93"/>
    </row>
    <row r="111" spans="1:32" customFormat="1" ht="15" customHeight="1">
      <c r="A111" s="37"/>
      <c r="B111" s="37"/>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F111" s="93"/>
    </row>
    <row r="112" spans="1:32" customFormat="1" ht="15" customHeight="1">
      <c r="A112" s="37"/>
      <c r="B112" s="37"/>
      <c r="C112" s="42" t="s">
        <v>248</v>
      </c>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F112" s="93"/>
    </row>
    <row r="113" spans="1:32" customFormat="1" ht="72" customHeight="1">
      <c r="A113" s="37"/>
      <c r="B113" s="37"/>
      <c r="C113" s="151" t="s">
        <v>249</v>
      </c>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F113" s="93"/>
    </row>
    <row r="114" spans="1:32" customFormat="1" ht="15" customHeight="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F114" s="93"/>
    </row>
    <row r="115" spans="1:32" customFormat="1" ht="15" customHeight="1">
      <c r="A115" s="37"/>
      <c r="B115" s="37"/>
      <c r="C115" s="42" t="s">
        <v>250</v>
      </c>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F115" s="93"/>
    </row>
    <row r="116" spans="1:32" customFormat="1" ht="24" customHeight="1">
      <c r="A116" s="37"/>
      <c r="B116" s="37"/>
      <c r="C116" s="151" t="s">
        <v>251</v>
      </c>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F116" s="93"/>
    </row>
    <row r="117" spans="1:32" customFormat="1" ht="15"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F117" s="93"/>
    </row>
    <row r="118" spans="1:32" customFormat="1" ht="15" customHeight="1">
      <c r="A118" s="37"/>
      <c r="B118" s="37"/>
      <c r="C118" s="42" t="s">
        <v>252</v>
      </c>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F118" s="93"/>
    </row>
    <row r="119" spans="1:32" customFormat="1" ht="24" customHeight="1">
      <c r="A119" s="37"/>
      <c r="B119" s="37"/>
      <c r="C119" s="151" t="s">
        <v>253</v>
      </c>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c r="AC119" s="151"/>
      <c r="AD119" s="151"/>
      <c r="AF119" s="93"/>
    </row>
    <row r="120" spans="1:32" customFormat="1" ht="15" customHeight="1" thickBot="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F120" s="93"/>
    </row>
    <row r="121" spans="1:32" customFormat="1" ht="15" customHeight="1" thickBot="1">
      <c r="A121" s="37"/>
      <c r="B121" s="278" t="s">
        <v>134</v>
      </c>
      <c r="C121" s="279"/>
      <c r="D121" s="279"/>
      <c r="E121" s="279"/>
      <c r="F121" s="279"/>
      <c r="G121" s="279"/>
      <c r="H121" s="279"/>
      <c r="I121" s="279"/>
      <c r="J121" s="279"/>
      <c r="K121" s="279"/>
      <c r="L121" s="279"/>
      <c r="M121" s="279"/>
      <c r="N121" s="279"/>
      <c r="O121" s="279"/>
      <c r="P121" s="279"/>
      <c r="Q121" s="279"/>
      <c r="R121" s="279"/>
      <c r="S121" s="279"/>
      <c r="T121" s="279"/>
      <c r="U121" s="279"/>
      <c r="V121" s="279"/>
      <c r="W121" s="279"/>
      <c r="X121" s="279"/>
      <c r="Y121" s="279"/>
      <c r="Z121" s="279"/>
      <c r="AA121" s="279"/>
      <c r="AB121" s="279"/>
      <c r="AC121" s="279"/>
      <c r="AD121" s="280"/>
      <c r="AF121" s="93"/>
    </row>
    <row r="122" spans="1:32" customFormat="1" ht="15"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F122" s="93"/>
    </row>
    <row r="123" spans="1:32" customFormat="1" ht="15" customHeight="1">
      <c r="A123" s="37"/>
      <c r="B123" s="37"/>
      <c r="C123" s="42" t="s">
        <v>254</v>
      </c>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F123" s="93"/>
    </row>
    <row r="124" spans="1:32" customFormat="1" ht="36" customHeight="1">
      <c r="A124" s="37"/>
      <c r="B124" s="37"/>
      <c r="C124" s="151" t="s">
        <v>255</v>
      </c>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F124" s="93"/>
    </row>
    <row r="125" spans="1:32" customFormat="1" ht="15" customHeight="1">
      <c r="A125" s="37"/>
      <c r="B125" s="37"/>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F125" s="93"/>
    </row>
    <row r="126" spans="1:32" customFormat="1" ht="15" customHeight="1">
      <c r="A126" s="37"/>
      <c r="B126" s="37"/>
      <c r="C126" s="42" t="s">
        <v>256</v>
      </c>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F126" s="93"/>
    </row>
    <row r="127" spans="1:32" customFormat="1" ht="24" customHeight="1">
      <c r="A127" s="37"/>
      <c r="B127" s="37"/>
      <c r="C127" s="151" t="s">
        <v>257</v>
      </c>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F127" s="93"/>
    </row>
    <row r="128" spans="1:32" customFormat="1" ht="15" customHeight="1">
      <c r="A128" s="37"/>
      <c r="B128" s="37"/>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F128" s="93"/>
    </row>
    <row r="129" spans="1:32" customFormat="1" ht="15" customHeight="1">
      <c r="A129" s="37"/>
      <c r="B129" s="37"/>
      <c r="C129" s="42" t="s">
        <v>258</v>
      </c>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F129" s="93"/>
    </row>
    <row r="130" spans="1:32" customFormat="1" ht="48" customHeight="1">
      <c r="A130" s="37"/>
      <c r="B130" s="37"/>
      <c r="C130" s="151" t="s">
        <v>259</v>
      </c>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F130" s="93"/>
    </row>
    <row r="131" spans="1:32" customFormat="1" ht="15" customHeight="1">
      <c r="A131" s="37"/>
      <c r="B131" s="37"/>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F131" s="93"/>
    </row>
    <row r="132" spans="1:32" customFormat="1" ht="15" customHeight="1">
      <c r="A132" s="37"/>
      <c r="B132" s="37"/>
      <c r="C132" s="42" t="s">
        <v>260</v>
      </c>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F132" s="93"/>
    </row>
    <row r="133" spans="1:32" customFormat="1" ht="24" customHeight="1">
      <c r="A133" s="37"/>
      <c r="B133" s="37"/>
      <c r="C133" s="151" t="s">
        <v>261</v>
      </c>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c r="AF133" s="93"/>
    </row>
    <row r="134" spans="1:32" customFormat="1" ht="15" customHeight="1">
      <c r="A134" s="37"/>
      <c r="B134" s="37"/>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F134" s="93"/>
    </row>
    <row r="135" spans="1:32" customFormat="1" ht="15" customHeight="1">
      <c r="A135" s="37"/>
      <c r="B135" s="37"/>
      <c r="C135" s="42" t="s">
        <v>262</v>
      </c>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F135" s="93"/>
    </row>
    <row r="136" spans="1:32" customFormat="1" ht="24" customHeight="1">
      <c r="A136" s="37"/>
      <c r="B136" s="37"/>
      <c r="C136" s="151" t="s">
        <v>263</v>
      </c>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c r="AC136" s="151"/>
      <c r="AD136" s="151"/>
      <c r="AF136" s="93"/>
    </row>
    <row r="137" spans="1:32" customFormat="1" ht="15"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F137" s="93"/>
    </row>
    <row r="138" spans="1:32" customFormat="1" ht="15" customHeight="1">
      <c r="A138" s="37"/>
      <c r="B138" s="37"/>
      <c r="C138" s="42" t="s">
        <v>264</v>
      </c>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F138" s="93"/>
    </row>
    <row r="139" spans="1:32" customFormat="1" ht="24" customHeight="1">
      <c r="A139" s="37"/>
      <c r="B139" s="37"/>
      <c r="C139" s="151" t="s">
        <v>265</v>
      </c>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F139" s="93"/>
    </row>
    <row r="140" spans="1:32" customFormat="1" ht="15" customHeight="1" thickBo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F140" s="93"/>
    </row>
    <row r="141" spans="1:32" customFormat="1" ht="15" customHeight="1" thickBot="1">
      <c r="A141" s="37"/>
      <c r="B141" s="278" t="s">
        <v>336</v>
      </c>
      <c r="C141" s="279"/>
      <c r="D141" s="279"/>
      <c r="E141" s="279"/>
      <c r="F141" s="279"/>
      <c r="G141" s="279"/>
      <c r="H141" s="279"/>
      <c r="I141" s="279"/>
      <c r="J141" s="279"/>
      <c r="K141" s="279"/>
      <c r="L141" s="279"/>
      <c r="M141" s="279"/>
      <c r="N141" s="279"/>
      <c r="O141" s="279"/>
      <c r="P141" s="279"/>
      <c r="Q141" s="279"/>
      <c r="R141" s="279"/>
      <c r="S141" s="279"/>
      <c r="T141" s="279"/>
      <c r="U141" s="279"/>
      <c r="V141" s="279"/>
      <c r="W141" s="279"/>
      <c r="X141" s="279"/>
      <c r="Y141" s="279"/>
      <c r="Z141" s="279"/>
      <c r="AA141" s="279"/>
      <c r="AB141" s="279"/>
      <c r="AC141" s="279"/>
      <c r="AD141" s="280"/>
      <c r="AF141" s="93"/>
    </row>
    <row r="142" spans="1:32" customFormat="1" ht="15" customHeight="1">
      <c r="A142" s="37"/>
      <c r="B142" s="39"/>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F142" s="93"/>
    </row>
    <row r="143" spans="1:32" customFormat="1" ht="24" customHeight="1">
      <c r="A143" s="37"/>
      <c r="B143" s="39"/>
      <c r="C143" s="285" t="s">
        <v>352</v>
      </c>
      <c r="D143" s="285"/>
      <c r="E143" s="285"/>
      <c r="F143" s="285"/>
      <c r="G143" s="285"/>
      <c r="H143" s="285"/>
      <c r="I143" s="285"/>
      <c r="J143" s="285"/>
      <c r="K143" s="285"/>
      <c r="L143" s="285"/>
      <c r="M143" s="285"/>
      <c r="N143" s="285"/>
      <c r="O143" s="285"/>
      <c r="P143" s="285"/>
      <c r="Q143" s="285"/>
      <c r="R143" s="285"/>
      <c r="S143" s="285"/>
      <c r="T143" s="285"/>
      <c r="U143" s="285"/>
      <c r="V143" s="285"/>
      <c r="W143" s="285"/>
      <c r="X143" s="285"/>
      <c r="Y143" s="285"/>
      <c r="Z143" s="285"/>
      <c r="AA143" s="285"/>
      <c r="AB143" s="285"/>
      <c r="AC143" s="285"/>
      <c r="AD143" s="285"/>
      <c r="AF143" s="93"/>
    </row>
    <row r="144" spans="1:32" customFormat="1" ht="48" customHeight="1">
      <c r="A144" s="37"/>
      <c r="B144" s="39"/>
      <c r="C144" s="151" t="s">
        <v>353</v>
      </c>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F144" s="93"/>
    </row>
    <row r="145" spans="1:32" customFormat="1" ht="15" customHeight="1">
      <c r="A145" s="37"/>
      <c r="B145" s="39"/>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F145" s="93"/>
    </row>
    <row r="146" spans="1:32" customFormat="1" ht="15" customHeight="1">
      <c r="A146" s="37"/>
      <c r="B146" s="39"/>
      <c r="C146" s="42" t="s">
        <v>354</v>
      </c>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F146" s="93"/>
    </row>
    <row r="147" spans="1:32" customFormat="1" ht="36" customHeight="1">
      <c r="A147" s="37"/>
      <c r="B147" s="39"/>
      <c r="C147" s="151" t="s">
        <v>355</v>
      </c>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F147" s="93"/>
    </row>
    <row r="148" spans="1:32" customFormat="1" ht="15" customHeight="1">
      <c r="A148" s="37"/>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F148" s="93"/>
    </row>
    <row r="149" spans="1:32" customFormat="1" ht="24" customHeight="1">
      <c r="A149" s="37"/>
      <c r="B149" s="39"/>
      <c r="C149" s="285" t="s">
        <v>356</v>
      </c>
      <c r="D149" s="285"/>
      <c r="E149" s="285"/>
      <c r="F149" s="285"/>
      <c r="G149" s="285"/>
      <c r="H149" s="285"/>
      <c r="I149" s="285"/>
      <c r="J149" s="285"/>
      <c r="K149" s="285"/>
      <c r="L149" s="285"/>
      <c r="M149" s="285"/>
      <c r="N149" s="285"/>
      <c r="O149" s="285"/>
      <c r="P149" s="285"/>
      <c r="Q149" s="285"/>
      <c r="R149" s="285"/>
      <c r="S149" s="285"/>
      <c r="T149" s="285"/>
      <c r="U149" s="285"/>
      <c r="V149" s="285"/>
      <c r="W149" s="285"/>
      <c r="X149" s="285"/>
      <c r="Y149" s="285"/>
      <c r="Z149" s="285"/>
      <c r="AA149" s="285"/>
      <c r="AB149" s="285"/>
      <c r="AC149" s="285"/>
      <c r="AD149" s="285"/>
      <c r="AF149" s="93"/>
    </row>
    <row r="150" spans="1:32" customFormat="1" ht="36" customHeight="1">
      <c r="A150" s="37"/>
      <c r="B150" s="39"/>
      <c r="C150" s="151" t="s">
        <v>357</v>
      </c>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c r="AC150" s="151"/>
      <c r="AD150" s="151"/>
      <c r="AF150" s="93"/>
    </row>
    <row r="151" spans="1:32" customFormat="1" ht="15" customHeight="1">
      <c r="A151" s="37"/>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F151" s="93"/>
    </row>
    <row r="152" spans="1:32" customFormat="1" ht="24" customHeight="1">
      <c r="A152" s="37"/>
      <c r="B152" s="39"/>
      <c r="C152" s="285" t="s">
        <v>266</v>
      </c>
      <c r="D152" s="285"/>
      <c r="E152" s="285"/>
      <c r="F152" s="285"/>
      <c r="G152" s="285"/>
      <c r="H152" s="285"/>
      <c r="I152" s="285"/>
      <c r="J152" s="285"/>
      <c r="K152" s="285"/>
      <c r="L152" s="285"/>
      <c r="M152" s="285"/>
      <c r="N152" s="285"/>
      <c r="O152" s="285"/>
      <c r="P152" s="285"/>
      <c r="Q152" s="285"/>
      <c r="R152" s="285"/>
      <c r="S152" s="285"/>
      <c r="T152" s="285"/>
      <c r="U152" s="285"/>
      <c r="V152" s="285"/>
      <c r="W152" s="285"/>
      <c r="X152" s="285"/>
      <c r="Y152" s="285"/>
      <c r="Z152" s="285"/>
      <c r="AA152" s="285"/>
      <c r="AB152" s="285"/>
      <c r="AC152" s="285"/>
      <c r="AD152" s="285"/>
      <c r="AF152" s="93"/>
    </row>
    <row r="153" spans="1:32" customFormat="1" ht="48" customHeight="1">
      <c r="A153" s="37"/>
      <c r="B153" s="39"/>
      <c r="C153" s="151" t="s">
        <v>358</v>
      </c>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F153" s="93"/>
    </row>
    <row r="154" spans="1:32" customFormat="1" ht="15" customHeight="1">
      <c r="A154" s="37"/>
      <c r="B154" s="8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F154" s="93"/>
    </row>
    <row r="155" spans="1:32" customFormat="1" ht="15" customHeight="1">
      <c r="A155" s="37"/>
      <c r="B155" s="89"/>
      <c r="C155" s="42" t="s">
        <v>359</v>
      </c>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F155" s="93"/>
    </row>
    <row r="156" spans="1:32" customFormat="1" ht="24" customHeight="1">
      <c r="A156" s="37"/>
      <c r="B156" s="89"/>
      <c r="C156" s="151" t="s">
        <v>360</v>
      </c>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c r="AA156" s="151"/>
      <c r="AB156" s="151"/>
      <c r="AC156" s="151"/>
      <c r="AD156" s="151"/>
      <c r="AF156" s="93"/>
    </row>
    <row r="157" spans="1:32" customFormat="1" ht="15" customHeight="1" thickBot="1">
      <c r="A157" s="37"/>
      <c r="B157" s="8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F157" s="93"/>
    </row>
    <row r="158" spans="1:32" customFormat="1" ht="15" customHeight="1" thickBot="1">
      <c r="A158" s="37"/>
      <c r="B158" s="278" t="s">
        <v>267</v>
      </c>
      <c r="C158" s="279"/>
      <c r="D158" s="279"/>
      <c r="E158" s="279"/>
      <c r="F158" s="279"/>
      <c r="G158" s="279"/>
      <c r="H158" s="279"/>
      <c r="I158" s="279"/>
      <c r="J158" s="279"/>
      <c r="K158" s="279"/>
      <c r="L158" s="279"/>
      <c r="M158" s="279"/>
      <c r="N158" s="279"/>
      <c r="O158" s="279"/>
      <c r="P158" s="279"/>
      <c r="Q158" s="279"/>
      <c r="R158" s="279"/>
      <c r="S158" s="279"/>
      <c r="T158" s="279"/>
      <c r="U158" s="279"/>
      <c r="V158" s="279"/>
      <c r="W158" s="279"/>
      <c r="X158" s="279"/>
      <c r="Y158" s="279"/>
      <c r="Z158" s="279"/>
      <c r="AA158" s="279"/>
      <c r="AB158" s="279"/>
      <c r="AC158" s="279"/>
      <c r="AD158" s="280"/>
      <c r="AF158" s="93"/>
    </row>
    <row r="159" spans="1:32" customFormat="1" ht="15" customHeight="1">
      <c r="A159" s="37"/>
      <c r="B159" s="37"/>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F159" s="93"/>
    </row>
    <row r="160" spans="1:32" customFormat="1" ht="15" customHeight="1">
      <c r="A160" s="37"/>
      <c r="B160" s="37"/>
      <c r="C160" s="42" t="s">
        <v>369</v>
      </c>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F160" s="93"/>
    </row>
    <row r="161" spans="1:32" customFormat="1" ht="24" customHeight="1">
      <c r="A161" s="37"/>
      <c r="B161" s="37"/>
      <c r="C161" s="151" t="s">
        <v>268</v>
      </c>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c r="AC161" s="151"/>
      <c r="AD161" s="151"/>
      <c r="AF161" s="93"/>
    </row>
    <row r="162" spans="1:32" ht="15" customHeight="1"/>
    <row r="163" spans="1:32" ht="15" customHeight="1"/>
    <row r="164" spans="1:32" ht="15" customHeight="1"/>
    <row r="165" spans="1:32" ht="15" customHeight="1"/>
    <row r="166" spans="1:32" ht="15" customHeight="1"/>
    <row r="167" spans="1:32" ht="15" customHeight="1"/>
  </sheetData>
  <sheetProtection algorithmName="SHA-512" hashValue="+dMCn78vQ+6P5n/VTbs71+Xil4E7gW4THqN5qFUUQoTLjEm0GhlKUrz4wAidavZoGwqKlNWDs4ZUhRpb0oCAxg==" saltValue="Xv2jAgF7PrrcJi93DJ7yiQ==" spinCount="100000" sheet="1" objects="1" scenarios="1"/>
  <mergeCells count="64">
    <mergeCell ref="B14:AD14"/>
    <mergeCell ref="C156:AD156"/>
    <mergeCell ref="B158:AD158"/>
    <mergeCell ref="C161:AD161"/>
    <mergeCell ref="C147:AD147"/>
    <mergeCell ref="C149:AD149"/>
    <mergeCell ref="C150:AD150"/>
    <mergeCell ref="C152:AD152"/>
    <mergeCell ref="C153:AD153"/>
    <mergeCell ref="C136:AD136"/>
    <mergeCell ref="C139:AD139"/>
    <mergeCell ref="B141:AD141"/>
    <mergeCell ref="C143:AD143"/>
    <mergeCell ref="C144:AD144"/>
    <mergeCell ref="B121:AD121"/>
    <mergeCell ref="C124:AD124"/>
    <mergeCell ref="C130:AD130"/>
    <mergeCell ref="C133:AD133"/>
    <mergeCell ref="C113:AD113"/>
    <mergeCell ref="C116:AD116"/>
    <mergeCell ref="C119:AD119"/>
    <mergeCell ref="C127:AD127"/>
    <mergeCell ref="B57:AD57"/>
    <mergeCell ref="C60:AD60"/>
    <mergeCell ref="C94:AD94"/>
    <mergeCell ref="C95:AD95"/>
    <mergeCell ref="C98:AD98"/>
    <mergeCell ref="C81:AD81"/>
    <mergeCell ref="C34:AD34"/>
    <mergeCell ref="C37:AD37"/>
    <mergeCell ref="C40:AD40"/>
    <mergeCell ref="C43:AD43"/>
    <mergeCell ref="C46:AD46"/>
    <mergeCell ref="B10:L10"/>
    <mergeCell ref="N10:O10"/>
    <mergeCell ref="B1:AD1"/>
    <mergeCell ref="B3:AD3"/>
    <mergeCell ref="B5:AD5"/>
    <mergeCell ref="B7:AD7"/>
    <mergeCell ref="AA9:AD9"/>
    <mergeCell ref="AA12:AD12"/>
    <mergeCell ref="B16:AD16"/>
    <mergeCell ref="C19:AD19"/>
    <mergeCell ref="C22:AD22"/>
    <mergeCell ref="C78:AD78"/>
    <mergeCell ref="C49:AD49"/>
    <mergeCell ref="C52:AD52"/>
    <mergeCell ref="C55:AD55"/>
    <mergeCell ref="C75:AD75"/>
    <mergeCell ref="C63:AD63"/>
    <mergeCell ref="C66:AD66"/>
    <mergeCell ref="C69:AD69"/>
    <mergeCell ref="C72:AD72"/>
    <mergeCell ref="C25:AD25"/>
    <mergeCell ref="C28:AD28"/>
    <mergeCell ref="C31:AD31"/>
    <mergeCell ref="C110:AD110"/>
    <mergeCell ref="B83:AD83"/>
    <mergeCell ref="C86:AD86"/>
    <mergeCell ref="C89:AD89"/>
    <mergeCell ref="C92:AD92"/>
    <mergeCell ref="C101:AD101"/>
    <mergeCell ref="C104:AD104"/>
    <mergeCell ref="C107:AD107"/>
  </mergeCells>
  <hyperlinks>
    <hyperlink ref="AA12:AD12" location="CNGE_2023_M1_Secc10!A38" display="Pregunta 10.2"/>
    <hyperlink ref="AA9:AD9" location="Índice!B21" display="Índice"/>
  </hyperlinks>
  <pageMargins left="0.70866141732283472" right="0.70866141732283472" top="0.74803149606299213" bottom="0.74803149606299213" header="0.31496062992125984" footer="0.31496062992125984"/>
  <pageSetup scale="75" orientation="portrait" r:id="rId1"/>
  <headerFooter>
    <oddHeader>&amp;CMódulo 1 Sección X
Anexo</oddHeader>
    <oddFooter>&amp;LCenso Nacional de Gobiernos Estatales 2023&amp;R&amp;P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7"/>
  <sheetViews>
    <sheetView showGridLines="0" tabSelected="1" view="pageBreakPreview" zoomScale="140" zoomScaleNormal="100" zoomScaleSheetLayoutView="140" workbookViewId="0"/>
  </sheetViews>
  <sheetFormatPr baseColWidth="10" defaultColWidth="0" defaultRowHeight="15" customHeight="1" zeroHeight="1"/>
  <cols>
    <col min="1" max="1" width="5.7109375" customWidth="1"/>
    <col min="2" max="30" width="3.7109375" customWidth="1"/>
    <col min="31" max="31" width="5.7109375" customWidth="1"/>
    <col min="32" max="32" width="3.7109375" style="93" hidden="1" customWidth="1"/>
    <col min="33" max="16384" width="3.7109375" hidden="1"/>
  </cols>
  <sheetData>
    <row r="1" spans="1:30" ht="173.25" customHeight="1">
      <c r="A1" s="17"/>
      <c r="B1" s="137" t="s">
        <v>0</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row>
    <row r="2" spans="1:30" ht="15" customHeight="1">
      <c r="A2" s="17"/>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0" ht="45" customHeight="1">
      <c r="A3" s="17"/>
      <c r="B3" s="139" t="s">
        <v>1</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row>
    <row r="4" spans="1:30" ht="15" customHeight="1">
      <c r="A4" s="17"/>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ht="45" customHeight="1">
      <c r="A5" s="17"/>
      <c r="B5" s="139" t="s">
        <v>327</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row>
    <row r="6" spans="1:30" ht="15" customHeight="1">
      <c r="A6" s="17"/>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30" ht="60" customHeight="1">
      <c r="A7" s="17"/>
      <c r="B7" s="139" t="s">
        <v>8</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row>
    <row r="8" spans="1:30" ht="15" customHeight="1">
      <c r="A8" s="17"/>
      <c r="B8" s="2"/>
      <c r="C8" s="1"/>
      <c r="D8" s="1"/>
      <c r="E8" s="1"/>
      <c r="F8" s="1"/>
      <c r="G8" s="1"/>
      <c r="H8" s="1"/>
      <c r="I8" s="1"/>
      <c r="J8" s="1"/>
      <c r="K8" s="1"/>
      <c r="L8" s="1"/>
      <c r="M8" s="1"/>
      <c r="N8" s="2"/>
      <c r="O8" s="1"/>
      <c r="P8" s="1"/>
      <c r="Q8" s="1"/>
      <c r="R8" s="1"/>
      <c r="S8" s="1"/>
      <c r="T8" s="1"/>
      <c r="U8" s="1"/>
      <c r="V8" s="1"/>
      <c r="W8" s="1"/>
      <c r="X8" s="1"/>
      <c r="Y8" s="1"/>
      <c r="Z8" s="1"/>
      <c r="AA8" s="1"/>
      <c r="AB8" s="1"/>
      <c r="AC8" s="1"/>
      <c r="AD8" s="1"/>
    </row>
    <row r="9" spans="1:30" ht="15" customHeight="1" thickBot="1">
      <c r="A9" s="17"/>
      <c r="B9" s="2" t="s">
        <v>3</v>
      </c>
      <c r="C9" s="1"/>
      <c r="D9" s="1"/>
      <c r="E9" s="1"/>
      <c r="F9" s="1"/>
      <c r="G9" s="1"/>
      <c r="H9" s="1"/>
      <c r="I9" s="1"/>
      <c r="J9" s="1"/>
      <c r="K9" s="1"/>
      <c r="L9" s="1"/>
      <c r="M9" s="1"/>
      <c r="N9" s="2" t="s">
        <v>4</v>
      </c>
      <c r="O9" s="1"/>
      <c r="P9" s="1"/>
      <c r="Q9" s="1"/>
      <c r="R9" s="1"/>
      <c r="S9" s="1"/>
      <c r="T9" s="1"/>
      <c r="U9" s="1"/>
      <c r="V9" s="1"/>
      <c r="W9" s="1"/>
      <c r="X9" s="1"/>
      <c r="Y9" s="1"/>
      <c r="Z9" s="1"/>
      <c r="AA9" s="264" t="s">
        <v>2</v>
      </c>
      <c r="AB9" s="264"/>
      <c r="AC9" s="264"/>
      <c r="AD9" s="264"/>
    </row>
    <row r="10" spans="1:30" ht="15" customHeight="1" thickBot="1">
      <c r="A10" s="17"/>
      <c r="B10" s="141" t="str">
        <f>IF(Presentación!B10="","",Presentación!B10)</f>
        <v>Veracruz de Ignacio de la Llave</v>
      </c>
      <c r="C10" s="142"/>
      <c r="D10" s="142"/>
      <c r="E10" s="142"/>
      <c r="F10" s="142"/>
      <c r="G10" s="142"/>
      <c r="H10" s="142"/>
      <c r="I10" s="142"/>
      <c r="J10" s="142"/>
      <c r="K10" s="142"/>
      <c r="L10" s="143"/>
      <c r="M10" s="1"/>
      <c r="N10" s="141" t="str">
        <f>IF(Presentación!N10="","",Presentación!N10)</f>
        <v>230</v>
      </c>
      <c r="O10" s="143"/>
      <c r="P10" s="3"/>
      <c r="Q10" s="3"/>
      <c r="R10" s="3"/>
      <c r="S10" s="3"/>
      <c r="T10" s="3"/>
      <c r="U10" s="3"/>
      <c r="V10" s="3"/>
      <c r="W10" s="3"/>
      <c r="X10" s="3"/>
      <c r="Y10" s="3"/>
      <c r="Z10" s="3"/>
      <c r="AA10" s="3"/>
      <c r="AB10" s="3"/>
      <c r="AC10" s="3"/>
      <c r="AD10" s="3"/>
    </row>
    <row r="11" spans="1:30" ht="15" customHeight="1">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row>
    <row r="12" spans="1:30" ht="15" customHeight="1">
      <c r="B12" s="42" t="s">
        <v>157</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row>
    <row r="13" spans="1:30" ht="36" customHeight="1">
      <c r="B13" s="40"/>
      <c r="C13" s="286" t="s">
        <v>269</v>
      </c>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row>
    <row r="14" spans="1:30" ht="15" customHeight="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0" ht="15" customHeight="1">
      <c r="B15" s="91" t="s">
        <v>150</v>
      </c>
    </row>
    <row r="16" spans="1:30" ht="15" customHeight="1">
      <c r="C16" s="145" t="s">
        <v>151</v>
      </c>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row>
    <row r="17" spans="2:30" ht="15" customHeight="1">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row>
    <row r="18" spans="2:30" ht="15" customHeight="1">
      <c r="B18" s="42" t="s">
        <v>158</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row>
    <row r="19" spans="2:30" ht="24" customHeight="1">
      <c r="B19" s="39"/>
      <c r="C19" s="151" t="s">
        <v>160</v>
      </c>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row>
    <row r="20" spans="2:30" ht="15" customHeight="1">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row>
    <row r="21" spans="2:30" ht="15" customHeight="1">
      <c r="B21" s="91" t="s">
        <v>152</v>
      </c>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row>
    <row r="22" spans="2:30" ht="36" customHeight="1">
      <c r="B22" s="27"/>
      <c r="C22" s="151" t="s">
        <v>153</v>
      </c>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row>
    <row r="23" spans="2:30" ht="15" customHeight="1">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row>
    <row r="24" spans="2:30" ht="15" customHeight="1">
      <c r="B24" s="91" t="s">
        <v>154</v>
      </c>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row>
    <row r="25" spans="2:30" ht="36" customHeight="1">
      <c r="B25" s="27"/>
      <c r="C25" s="151" t="s">
        <v>161</v>
      </c>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row>
    <row r="26" spans="2:30" ht="15" customHeight="1">
      <c r="B26" s="27"/>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row>
    <row r="27" spans="2:30" ht="15" customHeight="1">
      <c r="B27" s="91" t="s">
        <v>156</v>
      </c>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row>
    <row r="28" spans="2:30" ht="36" customHeight="1">
      <c r="B28" s="27"/>
      <c r="C28" s="151" t="s">
        <v>155</v>
      </c>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row>
    <row r="29" spans="2:30" ht="15" customHeight="1">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2:30" ht="15" customHeight="1">
      <c r="B30" s="42" t="s">
        <v>159</v>
      </c>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row>
    <row r="31" spans="2:30" ht="36" customHeight="1">
      <c r="B31" s="39"/>
      <c r="C31" s="286" t="s">
        <v>371</v>
      </c>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row>
    <row r="32" spans="2:30" ht="15" customHeight="1"/>
    <row r="33" ht="15" customHeight="1"/>
    <row r="34" ht="15" customHeight="1"/>
    <row r="35" ht="15" customHeight="1"/>
    <row r="36" ht="15" customHeight="1"/>
    <row r="37" ht="15" customHeight="1"/>
  </sheetData>
  <sheetProtection algorithmName="SHA-512" hashValue="c1pH6knkkCQNvUNkIwwW8vje1L2wwXjQhcjUeJzGI07aqPlCk8AbwDl1sFYB9Z1jKOCyCkzrVfEzjT0lsubeCQ==" saltValue="JT/6bWVaUlkDCy6i3iNc9Q==" spinCount="100000" sheet="1" objects="1" scenarios="1"/>
  <mergeCells count="14">
    <mergeCell ref="C13:AD13"/>
    <mergeCell ref="C16:AD16"/>
    <mergeCell ref="B1:AD1"/>
    <mergeCell ref="B3:AD3"/>
    <mergeCell ref="B5:AD5"/>
    <mergeCell ref="B7:AD7"/>
    <mergeCell ref="AA9:AD9"/>
    <mergeCell ref="B10:L10"/>
    <mergeCell ref="N10:O10"/>
    <mergeCell ref="C19:AD19"/>
    <mergeCell ref="C22:AD22"/>
    <mergeCell ref="C25:AD25"/>
    <mergeCell ref="C28:AD28"/>
    <mergeCell ref="C31:AD31"/>
  </mergeCells>
  <conditionalFormatting sqref="B10:O10">
    <cfRule type="expression" dxfId="0" priority="1">
      <formula>CELL("PROTEGER",B10)=0</formula>
    </cfRule>
  </conditionalFormatting>
  <hyperlinks>
    <hyperlink ref="AA9:AD9" location="Índice!B23" display="Índice"/>
  </hyperlinks>
  <pageMargins left="0.70866141732283472" right="0.70866141732283472" top="0.74803149606299213" bottom="0.74803149606299213" header="0.31496062992125984" footer="0.31496062992125984"/>
  <pageSetup scale="75" orientation="portrait" r:id="rId1"/>
  <headerFooter>
    <oddHeader>&amp;CMódulo 1 Sección X
Glosario</oddHeader>
    <oddFooter>&amp;LCenso Nacional de Gobiernos Estatales 2023&amp;R&amp;P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10</vt:i4>
      </vt:variant>
    </vt:vector>
  </HeadingPairs>
  <TitlesOfParts>
    <vt:vector size="18" baseType="lpstr">
      <vt:lpstr>Índice</vt:lpstr>
      <vt:lpstr>Presentación</vt:lpstr>
      <vt:lpstr>Informantes</vt:lpstr>
      <vt:lpstr>Participantes</vt:lpstr>
      <vt:lpstr>CNGE_2023_M1_Secc10</vt:lpstr>
      <vt:lpstr>Complemento</vt:lpstr>
      <vt:lpstr>Anexo</vt:lpstr>
      <vt:lpstr>Glosario</vt:lpstr>
      <vt:lpstr>Anexo!Área_de_impresión</vt:lpstr>
      <vt:lpstr>CNGE_2023_M1_Secc10!Área_de_impresión</vt:lpstr>
      <vt:lpstr>Complemento!Área_de_impresión</vt:lpstr>
      <vt:lpstr>Glosario!Área_de_impresión</vt:lpstr>
      <vt:lpstr>Índice!Área_de_impresión</vt:lpstr>
      <vt:lpstr>Informantes!Área_de_impresión</vt:lpstr>
      <vt:lpstr>Participantes!Área_de_impresión</vt:lpstr>
      <vt:lpstr>Presentación!Área_de_impresión</vt:lpstr>
      <vt:lpstr>ENT</vt:lpstr>
      <vt:lpstr>FOL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AGUILAR GARCIA RENATA CASSANDRA</dc:creator>
  <cp:lastModifiedBy>Héctor Luna Ortega</cp:lastModifiedBy>
  <cp:lastPrinted>2023-03-03T23:15:42Z</cp:lastPrinted>
  <dcterms:created xsi:type="dcterms:W3CDTF">2022-07-21T14:10:59Z</dcterms:created>
  <dcterms:modified xsi:type="dcterms:W3CDTF">2023-03-03T23:15:58Z</dcterms:modified>
</cp:coreProperties>
</file>